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BE31991-455D-4334-98BC-3C5F24A0C98A}" xr6:coauthVersionLast="47" xr6:coauthVersionMax="47" xr10:uidLastSave="{00000000-0000-0000-0000-000000000000}"/>
  <bookViews>
    <workbookView xWindow="-110" yWindow="-110" windowWidth="34620" windowHeight="13900" activeTab="3" xr2:uid="{E888E5B2-0C98-47ED-B480-11332AA420D6}"/>
  </bookViews>
  <sheets>
    <sheet name="Operating Budget" sheetId="1" r:id="rId1"/>
    <sheet name="Commitment and Phasing Register" sheetId="3" r:id="rId2"/>
    <sheet name="Expenditure Register" sheetId="5" r:id="rId3"/>
    <sheet name="Travel Phasing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3" l="1"/>
  <c r="R22" i="5"/>
  <c r="R21" i="5"/>
  <c r="Q21" i="5"/>
  <c r="P21" i="5"/>
  <c r="O21" i="5"/>
  <c r="N21" i="5"/>
  <c r="M21" i="5"/>
  <c r="L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F21" i="5"/>
  <c r="O10" i="3"/>
  <c r="O12" i="3"/>
  <c r="O22" i="3"/>
  <c r="O20" i="3"/>
  <c r="O19" i="3"/>
  <c r="O18" i="3"/>
  <c r="O17" i="3"/>
  <c r="O16" i="3"/>
  <c r="O15" i="3"/>
  <c r="O14" i="3"/>
  <c r="O13" i="3"/>
  <c r="O9" i="3"/>
  <c r="O8" i="3"/>
  <c r="O7" i="3"/>
  <c r="O6" i="3"/>
  <c r="E23" i="3"/>
  <c r="D23" i="3"/>
  <c r="C23" i="3"/>
  <c r="E61" i="4"/>
  <c r="E30" i="4"/>
  <c r="E43" i="1"/>
  <c r="E33" i="1"/>
  <c r="E39" i="1"/>
  <c r="E57" i="4"/>
  <c r="E51" i="4"/>
  <c r="E48" i="4"/>
  <c r="E43" i="4"/>
  <c r="E37" i="4"/>
  <c r="E33" i="4"/>
  <c r="E22" i="4"/>
  <c r="E16" i="4"/>
  <c r="E10" i="4"/>
  <c r="E21" i="5"/>
  <c r="D21" i="5"/>
  <c r="C21" i="5"/>
  <c r="J49" i="3"/>
  <c r="I49" i="3"/>
  <c r="H49" i="3"/>
  <c r="G49" i="3"/>
  <c r="F49" i="3"/>
  <c r="E49" i="3"/>
  <c r="D49" i="3"/>
  <c r="C49" i="3"/>
  <c r="B49" i="3"/>
  <c r="A49" i="3"/>
  <c r="D39" i="1"/>
  <c r="C39" i="1"/>
  <c r="E10" i="1"/>
  <c r="D30" i="1"/>
  <c r="D10" i="1"/>
  <c r="C43" i="1"/>
  <c r="C30" i="1"/>
  <c r="C10" i="1"/>
  <c r="Q23" i="3"/>
  <c r="E23" i="1"/>
  <c r="F7" i="3"/>
  <c r="R11" i="3"/>
  <c r="R23" i="3" s="1"/>
  <c r="F13" i="3"/>
  <c r="F14" i="3"/>
  <c r="F18" i="3"/>
  <c r="F19" i="3"/>
  <c r="F9" i="3"/>
  <c r="O21" i="3" l="1"/>
  <c r="S7" i="3"/>
  <c r="F23" i="3"/>
  <c r="S11" i="3"/>
  <c r="E62" i="4"/>
  <c r="G19" i="3"/>
  <c r="H19" i="3" s="1"/>
  <c r="G9" i="3"/>
  <c r="G18" i="3"/>
  <c r="S21" i="3" l="1"/>
  <c r="H9" i="3"/>
  <c r="G23" i="3"/>
  <c r="I13" i="3"/>
  <c r="H18" i="3"/>
  <c r="I18" i="3" s="1"/>
  <c r="I19" i="3"/>
  <c r="I9" i="3" l="1"/>
  <c r="I23" i="3" s="1"/>
  <c r="H23" i="3"/>
  <c r="J13" i="3"/>
  <c r="J18" i="3"/>
  <c r="J16" i="3"/>
  <c r="J19" i="3"/>
  <c r="K16" i="3" l="1"/>
  <c r="J9" i="3"/>
  <c r="J23" i="3" s="1"/>
  <c r="K18" i="3"/>
  <c r="S18" i="3" s="1"/>
  <c r="E26" i="1" s="1"/>
  <c r="K13" i="3"/>
  <c r="K19" i="3"/>
  <c r="S19" i="3" s="1"/>
  <c r="E28" i="1" s="1"/>
  <c r="O23" i="3" l="1"/>
  <c r="E30" i="1"/>
  <c r="K9" i="3"/>
  <c r="K23" i="3" s="1"/>
  <c r="L9" i="3"/>
  <c r="S10" i="3" l="1"/>
  <c r="M9" i="3"/>
  <c r="M23" i="3" s="1"/>
  <c r="L23" i="3"/>
  <c r="N9" i="3"/>
  <c r="N23" i="3" s="1"/>
  <c r="S9" i="3" l="1"/>
  <c r="S13" i="3"/>
  <c r="K33" i="3"/>
  <c r="K47" i="3"/>
  <c r="K48" i="3"/>
  <c r="K35" i="3"/>
  <c r="K36" i="3"/>
  <c r="K44" i="3"/>
  <c r="K46" i="3"/>
  <c r="K37" i="3"/>
  <c r="K41" i="3"/>
  <c r="K40" i="3"/>
  <c r="K45" i="3"/>
  <c r="K34" i="3"/>
  <c r="K39" i="3"/>
  <c r="K43" i="3"/>
  <c r="K38" i="3"/>
  <c r="K49" i="3"/>
  <c r="K32" i="3"/>
  <c r="K4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tc={FDBD5C0C-F0BD-4F4D-9C82-CF6B2DB90FA8}</author>
    <author>tc={33CEC366-2059-410F-A0D4-75B3691C18F4}</author>
    <author>tc={56AA682D-A2E2-403F-954F-B9B2076CDB28}</author>
    <author>tc={F8BF6F78-676B-4190-BAC6-E2CC7F0324A5}</author>
    <author>tc={47C36140-8F91-4C48-87BC-C4BB35086533}</author>
    <author>tc={8DDC4B9B-E2B5-4DE0-A842-8F6AEDCE289B}</author>
    <author>tc={DD62C708-0AAE-4D79-A6B7-D84F9B0F1524}</author>
    <author>tc={650DCA52-2959-4B80-85E6-EADBAE914307}</author>
    <author>tc={016A04C5-E161-482E-BCF9-9C98FAB9EACC}</author>
  </authors>
  <commentList>
    <comment ref="D4" authorId="0" shapeId="0" xr:uid="{FDBD5C0C-F0BD-4F4D-9C82-CF6B2DB90FA8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the number of financial members as at 28 Jul 2022</t>
      </text>
    </comment>
    <comment ref="E13" authorId="1" shapeId="0" xr:uid="{33CEC366-2059-410F-A0D4-75B3691C18F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face-to-face Council meetings and the 2024 AGM</t>
      </text>
    </comment>
    <comment ref="E15" authorId="2" shapeId="0" xr:uid="{56AA682D-A2E2-403F-954F-B9B2076CDB28}">
      <text>
        <t>[Threaded comment]
Your version of Excel allows you to read this threaded comment; however, any edits to it will get removed if the file is opened in a newer version of Excel. Learn more: https://go.microsoft.com/fwlink/?linkid=870924
Comment:
    Membership Award</t>
      </text>
    </comment>
    <comment ref="E19" authorId="3" shapeId="0" xr:uid="{F8BF6F78-676B-4190-BAC6-E2CC7F0324A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Section President and South Western delegate travel &amp; subsistence IAW Section regulations and NC meetings X two.</t>
      </text>
    </comment>
    <comment ref="E20" authorId="4" shapeId="0" xr:uid="{47C36140-8F91-4C48-87BC-C4BB35086533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Norton and Microsoft Subscriptions</t>
      </text>
    </comment>
    <comment ref="E21" authorId="5" shapeId="0" xr:uid="{8DDC4B9B-E2B5-4DE0-A842-8F6AEDCE289B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a factor of 4.5% increrase</t>
      </text>
    </comment>
    <comment ref="E24" authorId="6" shapeId="0" xr:uid="{DD62C708-0AAE-4D79-A6B7-D84F9B0F152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RP and SF: grant writing and Fundraising and the Creswell Oration</t>
      </text>
    </comment>
    <comment ref="E25" authorId="7" shapeId="0" xr:uid="{650DCA52-2959-4B80-85E6-EADBAE914307}">
      <text>
        <t>[Threaded comment]
Your version of Excel allows you to read this threaded comment; however, any edits to it will get removed if the file is opened in a newer version of Excel. Learn more: https://go.microsoft.com/fwlink/?linkid=870924
Comment:
    To J.S. Dickson Sub-section</t>
      </text>
    </comment>
    <comment ref="E38" authorId="8" shapeId="0" xr:uid="{016A04C5-E161-482E-BCF9-9C98FAB9EACC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tc={16583A61-2928-42CA-B1C6-3B843C063F73}</author>
    <author>tc={AEB719E4-A258-4B6E-BF8D-F626E1F67DE2}</author>
    <author>tc={4B025BB3-532D-40C0-B83E-D1A9A9E761CB}</author>
    <author>tc={DBAB4D2E-93A9-4EDE-B895-DA16C376A6F0}</author>
    <author>tc={0C5DF5E5-6D44-4CCA-8694-7490A8740BDD}</author>
  </authors>
  <commentList>
    <comment ref="C12" authorId="0" shapeId="0" xr:uid="{16583A61-2928-42CA-B1C6-3B843C063F73}">
      <text>
        <t>[Threaded comment]
Your version of Excel allows you to read this threaded comment; however, any edits to it will get removed if the file is opened in a newer version of Excel. Learn more: https://go.microsoft.com/fwlink/?linkid=870924
Comment:
    Microsoft Subscription</t>
      </text>
    </comment>
    <comment ref="D12" authorId="1" shapeId="0" xr:uid="{AEB719E4-A258-4B6E-BF8D-F626E1F67DE2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Norton Subscription</t>
      </text>
    </comment>
    <comment ref="F16" authorId="2" shapeId="0" xr:uid="{4B025BB3-532D-40C0-B83E-D1A9A9E761CB}">
      <text>
        <t>[Threaded comment]
Your version of Excel allows you to read this threaded comment; however, any edits to it will get removed if the file is opened in a newer version of Excel. Learn more: https://go.microsoft.com/fwlink/?linkid=870924
Comment:
    Grant &amp; fundraising training - RP and SF</t>
      </text>
    </comment>
    <comment ref="F17" authorId="3" shapeId="0" xr:uid="{DBAB4D2E-93A9-4EDE-B895-DA16C376A6F0}">
      <text>
        <t>[Threaded comment]
Your version of Excel allows you to read this threaded comment; however, any edits to it will get removed if the file is opened in a newer version of Excel. Learn more: https://go.microsoft.com/fwlink/?linkid=870924
Comment:
    J.S. Dickson SS</t>
      </text>
    </comment>
    <comment ref="E38" authorId="4" shapeId="0" xr:uid="{F4F658A6-E54E-4302-9133-DB473C4F3B76}">
      <text>
        <t>[Threaded comment]
Your version of Excel allows you to read this threaded comment; however, any edits to it will get removed if the file is opened in a newer version of Excel. Learn more: https://go.microsoft.com/fwlink/?linkid=870924
Comment:
    Microsoft 360 Annual Subscription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tc={02B3952D-7018-4FE4-BC53-5CA81B722510}</author>
    <author>tc={8FF4D486-C397-4FEC-8236-47A183B0B759}</author>
    <author>tc={6D1DD88C-CC65-460C-B9E1-E9AA55F771BE}</author>
  </authors>
  <commentList>
    <comment ref="D9" authorId="0" shapeId="0" xr:uid="{02B3952D-7018-4FE4-BC53-5CA81B722510}">
      <text>
        <t>[Threaded comment]
Your version of Excel allows you to read this threaded comment; however, any edits to it will get removed if the file is opened in a newer version of Excel. Learn more: https://go.microsoft.com/fwlink/?linkid=870924
Comment:
    HMAS VOYAGER Service milage allowance.</t>
      </text>
    </comment>
    <comment ref="D10" authorId="1" shapeId="0" xr:uid="{8FF4D486-C397-4FEC-8236-47A183B0B759}">
      <text>
        <t>[Threaded comment]
Your version of Excel allows you to read this threaded comment; however, any edits to it will get removed if the file is opened in a newer version of Excel. Learn more: https://go.microsoft.com/fwlink/?linkid=870924
Comment:
    Norton licences</t>
      </text>
    </comment>
    <comment ref="C20" authorId="2" shapeId="0" xr:uid="{6D1DD88C-CC65-460C-B9E1-E9AA55F771BE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two participants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tc={23528BC2-6935-439F-8B3E-FA3F02CE57E8}</author>
    <author>tc={96F1C81E-66F9-4013-AF26-CF00F45BBD41}</author>
    <author>tc={E246B3F5-9E14-43AA-8211-43074607BDD0}</author>
    <author>tc={DB071828-8A22-428F-8AAA-342D7CB237F4}</author>
    <author>tc={EB3FE5E2-E138-4F0E-B34C-E6615C4E6D3D}</author>
    <author>tc={F4CEBE7D-2A96-4947-BA09-16150D204288}</author>
    <author>tc={BCD3682F-0D89-4389-B3BA-7115324A9542}</author>
  </authors>
  <commentList>
    <comment ref="C5" authorId="0" shapeId="0" xr:uid="{23528BC2-6935-439F-8B3E-FA3F02CE57E8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1100</t>
      </text>
    </comment>
    <comment ref="C6" authorId="1" shapeId="0" xr:uid="{96F1C81E-66F9-4013-AF26-CF00F45BBD41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1100</t>
      </text>
    </comment>
    <comment ref="E6" authorId="2" shapeId="0" xr:uid="{E246B3F5-9E14-43AA-8211-43074607BDD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claimed by Dale Borthwick</t>
      </text>
    </comment>
    <comment ref="C7" authorId="3" shapeId="0" xr:uid="{DB071828-8A22-428F-8AAA-342D7CB237F4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1000</t>
      </text>
    </comment>
    <comment ref="C8" authorId="4" shapeId="0" xr:uid="{EB3FE5E2-E138-4F0E-B34C-E6615C4E6D3D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1000</t>
      </text>
    </comment>
    <comment ref="C11" authorId="5" shapeId="0" xr:uid="{F4CEBE7D-2A96-4947-BA09-16150D204288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1100</t>
      </text>
    </comment>
    <comment ref="C12" authorId="6" shapeId="0" xr:uid="{BCD3682F-0D89-4389-B3BA-7115324A9542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Commences at 0900</t>
      </text>
    </comment>
  </commentList>
</comments>
</file>

<file path=xl/sharedStrings.xml><?xml version="1.0" encoding="utf-8"?>
<sst xmlns="http://schemas.openxmlformats.org/spreadsheetml/2006/main" count="351" uniqueCount="217">
  <si>
    <t>Code</t>
  </si>
  <si>
    <t>Description</t>
  </si>
  <si>
    <t>Actual Expenditure 2021</t>
  </si>
  <si>
    <t>V_001000</t>
  </si>
  <si>
    <t>V_002000</t>
  </si>
  <si>
    <t>V_003000</t>
  </si>
  <si>
    <t>Catering</t>
  </si>
  <si>
    <t>Merchandise</t>
  </si>
  <si>
    <t>Engravings</t>
  </si>
  <si>
    <t>Professional Fees and Service - Auditing of accounts</t>
  </si>
  <si>
    <t>Office requisites and consumables</t>
  </si>
  <si>
    <t>Travel and Subsistence</t>
  </si>
  <si>
    <t>Licencing - IT Packages</t>
  </si>
  <si>
    <t>V_004000</t>
  </si>
  <si>
    <t>V_005000</t>
  </si>
  <si>
    <t>V_006000</t>
  </si>
  <si>
    <t>V_007000</t>
  </si>
  <si>
    <t>V_008000</t>
  </si>
  <si>
    <t>V_009000</t>
  </si>
  <si>
    <t>V_0012000</t>
  </si>
  <si>
    <t>Revenue from Annual Subscriptions - Capitations</t>
  </si>
  <si>
    <t>OPERATING BUDGET</t>
  </si>
  <si>
    <t>V_0011000</t>
  </si>
  <si>
    <t>Wreaths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</si>
  <si>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</si>
  <si>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</si>
  <si>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</si>
  <si>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</si>
  <si>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</si>
  <si>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</si>
  <si>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</si>
  <si>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</si>
  <si>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</si>
  <si>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</si>
  <si>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</si>
  <si>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</si>
  <si>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Shrine - Sanctuary</t>
  </si>
  <si>
    <t>Darwin Defenders Service</t>
  </si>
  <si>
    <t>Shrine - Cenotaph &amp; Sanctuary</t>
  </si>
  <si>
    <t>Father of the Navy Service</t>
  </si>
  <si>
    <t>Brighton Cemetery</t>
  </si>
  <si>
    <t>V_0010000_01</t>
  </si>
  <si>
    <t>V_0010000_02</t>
  </si>
  <si>
    <t>V_0010000_03</t>
  </si>
  <si>
    <t>V_0010000_04</t>
  </si>
  <si>
    <t>Shrine - Forecourt</t>
  </si>
  <si>
    <t>Anzac Day Dawn Service</t>
  </si>
  <si>
    <t>Anzac Day March</t>
  </si>
  <si>
    <t>Swanston St, CBD</t>
  </si>
  <si>
    <t>WWII Forecourt</t>
  </si>
  <si>
    <t>Shrine - Cenotaph</t>
  </si>
  <si>
    <t>St Paul's Cathedral</t>
  </si>
  <si>
    <t>Queenscliff</t>
  </si>
  <si>
    <t>V_0010000_05</t>
  </si>
  <si>
    <t>V_0010000_06</t>
  </si>
  <si>
    <t>V_0010000_07</t>
  </si>
  <si>
    <t>V_0010000_08</t>
  </si>
  <si>
    <t>V_0010000_09</t>
  </si>
  <si>
    <t>V_0010000_10</t>
  </si>
  <si>
    <t>V_0010000_11</t>
  </si>
  <si>
    <t>V_0010000_12</t>
  </si>
  <si>
    <t>V_0010000_13</t>
  </si>
  <si>
    <t>V_0010000_14</t>
  </si>
  <si>
    <t>V_0010000_15</t>
  </si>
  <si>
    <t>V_0010000_16</t>
  </si>
  <si>
    <t>V_0010000_17</t>
  </si>
  <si>
    <t>V_0010000_18</t>
  </si>
  <si>
    <t>V_0010000_19</t>
  </si>
  <si>
    <t>V_0010000_20</t>
  </si>
  <si>
    <t>V_0010000_21</t>
  </si>
  <si>
    <t>V_0010000_22</t>
  </si>
  <si>
    <t>V_0010000_24</t>
  </si>
  <si>
    <t>V_0010000_25</t>
  </si>
  <si>
    <t>V_0010000_26</t>
  </si>
  <si>
    <t>V_0010000_27</t>
  </si>
  <si>
    <t>V_0010000_28</t>
  </si>
  <si>
    <t>V_0010000_29</t>
  </si>
  <si>
    <t>V_0010000_30</t>
  </si>
  <si>
    <t>V_0010000_31</t>
  </si>
  <si>
    <t>V_0010000_32</t>
  </si>
  <si>
    <t>This data will appear in each sheet</t>
  </si>
  <si>
    <t>Executive Meeting</t>
  </si>
  <si>
    <t>Langwarrin South</t>
  </si>
  <si>
    <t>Langwarin South</t>
  </si>
  <si>
    <t>Council &amp; AGM</t>
  </si>
  <si>
    <t>V_0010000_33</t>
  </si>
  <si>
    <t>V_0010000_34</t>
  </si>
  <si>
    <t>V_0010000_35</t>
  </si>
  <si>
    <t>V_0010000_36</t>
  </si>
  <si>
    <t>V_0010000_37</t>
  </si>
  <si>
    <t>V_0010000_38</t>
  </si>
  <si>
    <t>Total</t>
  </si>
  <si>
    <t>Interest</t>
  </si>
  <si>
    <t>PLI</t>
  </si>
  <si>
    <t>Computer Equipment</t>
  </si>
  <si>
    <t>Compliance CAV</t>
  </si>
  <si>
    <t>Capitation Refunds to Nat</t>
  </si>
  <si>
    <t>V_0013000</t>
  </si>
  <si>
    <t>V_0014000</t>
  </si>
  <si>
    <t>V_0015000</t>
  </si>
  <si>
    <t>V_0016000</t>
  </si>
  <si>
    <t>V_0017000</t>
  </si>
  <si>
    <t>V_0018000</t>
  </si>
  <si>
    <t>Postage</t>
  </si>
  <si>
    <t>Total Operational Income</t>
  </si>
  <si>
    <t>Total Expenditure</t>
  </si>
  <si>
    <t>Council and AGM (Face to Face)</t>
  </si>
  <si>
    <t>Council Meeting (Face to Face)</t>
  </si>
  <si>
    <t>Council Meeting (Zoom)</t>
  </si>
  <si>
    <t>On line</t>
  </si>
  <si>
    <t>HMAS VOYAGER Service</t>
  </si>
  <si>
    <t>POW Memorial Ballarat</t>
  </si>
  <si>
    <t>POW Memorail Service</t>
  </si>
  <si>
    <t>Ex Prisoner of War &amp; Relatives Assoc Service</t>
  </si>
  <si>
    <t>Creswell Oration</t>
  </si>
  <si>
    <t>Waverley RSL</t>
  </si>
  <si>
    <t>HMAS CERBERUS Open Day</t>
  </si>
  <si>
    <t>HMAS CERBERUS</t>
  </si>
  <si>
    <t>HMAS Vampire Service 1030</t>
  </si>
  <si>
    <t xml:space="preserve">George Cross Award Day - Maltese Australia 1200 </t>
  </si>
  <si>
    <t>St Pauls Church, Melb</t>
  </si>
  <si>
    <t>ANZAC Day Church Service 1600</t>
  </si>
  <si>
    <t>Battle of Crete &amp; Greek Commemoration 1130</t>
  </si>
  <si>
    <t xml:space="preserve">Victorian Aboriginal rememberance Service 1100 </t>
  </si>
  <si>
    <t>N Class Destroyer Service 1100</t>
  </si>
  <si>
    <t>Shrine Cenotaph</t>
  </si>
  <si>
    <t>Reserve Forces Day 1000</t>
  </si>
  <si>
    <t>Vietnam Veterans Day 1100</t>
  </si>
  <si>
    <t>OP PEDESTAL Service 1100</t>
  </si>
  <si>
    <t>Merchant Navy Day 1400</t>
  </si>
  <si>
    <t>Battle of Bita Paka 1100</t>
  </si>
  <si>
    <t>AE1 &amp; AE2 Commemorative Service 1130</t>
  </si>
  <si>
    <t xml:space="preserve">Seafarers' Service 1000 </t>
  </si>
  <si>
    <t>Remembrance Day Service 1100</t>
  </si>
  <si>
    <t>Pearl Harbour Remembrance Service 1200</t>
  </si>
  <si>
    <t xml:space="preserve">Armed Merchant Cruiser / LSI Service 1100 </t>
  </si>
  <si>
    <t>HMAS CASTLEMAINE Service 1230</t>
  </si>
  <si>
    <t>Shrine Sanctuary</t>
  </si>
  <si>
    <t>Battle of Coral Sea Service 1200</t>
  </si>
  <si>
    <t>FESR Service 1200</t>
  </si>
  <si>
    <t>On line via Zoom</t>
  </si>
  <si>
    <t>Budget</t>
  </si>
  <si>
    <t>Expenditure</t>
  </si>
  <si>
    <t>Date</t>
  </si>
  <si>
    <t>Event</t>
  </si>
  <si>
    <t>Location</t>
  </si>
  <si>
    <t>Serial</t>
  </si>
  <si>
    <t>V_0010000_39</t>
  </si>
  <si>
    <t>V_0010000_40</t>
  </si>
  <si>
    <t>HMAS LISMORE Commemorative Service 1100</t>
  </si>
  <si>
    <t>HMAS CANBERRA Service 1100</t>
  </si>
  <si>
    <t>HMAS ARMIDALE Commemorative Service 1100</t>
  </si>
  <si>
    <t>HMAS GOORANGAI Commemorative Service 1100</t>
  </si>
  <si>
    <t>HMAS WATERHEN Commemorative Service 1400</t>
  </si>
  <si>
    <t>HMAS PERTH &amp; USS Houston Service</t>
  </si>
  <si>
    <t>V_00100_01-V00100_40</t>
  </si>
  <si>
    <t>Catering Council Meetings</t>
  </si>
  <si>
    <t>V_0010001-V001000_40</t>
  </si>
  <si>
    <t>2023/24</t>
  </si>
  <si>
    <t>EXPENDITURE ACTUAL</t>
  </si>
  <si>
    <t>OPERATIONAL INCOME PROJECTED</t>
  </si>
  <si>
    <t xml:space="preserve">Total </t>
  </si>
  <si>
    <t>COMMITMENT PROJECTED</t>
  </si>
  <si>
    <t>Donations To</t>
  </si>
  <si>
    <t>V_0010001-V00100_40</t>
  </si>
  <si>
    <t>Education/Participation</t>
  </si>
  <si>
    <t>Reimbursements</t>
  </si>
  <si>
    <t>Grants/merchandise</t>
  </si>
  <si>
    <t>Reimbursement - NC catering</t>
  </si>
  <si>
    <t>Capitation Refunds to Nat &amp;Cap Fees</t>
  </si>
  <si>
    <t>Capitation fees to NC</t>
  </si>
  <si>
    <t>Stamps</t>
  </si>
  <si>
    <t>General Cheque Account</t>
  </si>
  <si>
    <t xml:space="preserve">Patriotic Welfare Fund </t>
  </si>
  <si>
    <t xml:space="preserve">Funeral Notices </t>
  </si>
  <si>
    <t>Investment</t>
  </si>
  <si>
    <t>Opening Balance</t>
  </si>
  <si>
    <t>Monetary Assets</t>
  </si>
  <si>
    <t>General Fund</t>
  </si>
  <si>
    <t>Patrotic Welfare Fund</t>
  </si>
  <si>
    <t>Total monetatry Assets</t>
  </si>
  <si>
    <t>SE Sub-section closure</t>
  </si>
  <si>
    <t xml:space="preserve">Frankston RSL </t>
  </si>
  <si>
    <t>HMAS SYDNEY Commemorative Service 1200</t>
  </si>
  <si>
    <t>Balance</t>
  </si>
  <si>
    <t>TBA</t>
  </si>
  <si>
    <t>NC Meeting</t>
  </si>
  <si>
    <t>Feb</t>
  </si>
  <si>
    <t>Mar</t>
  </si>
  <si>
    <t>V 0020000</t>
  </si>
  <si>
    <t>V 0019000</t>
  </si>
  <si>
    <t>Postage Reimb G Don</t>
  </si>
  <si>
    <t>Operating Budget 2022</t>
  </si>
  <si>
    <t>Operating Budget 2023</t>
  </si>
  <si>
    <t>V  0019000</t>
  </si>
  <si>
    <t>V  0020000</t>
  </si>
  <si>
    <t>V  0021000</t>
  </si>
  <si>
    <t>Wrongly banked in NAA A/C</t>
  </si>
  <si>
    <t xml:space="preserve">Postage Reimb to G Don </t>
  </si>
  <si>
    <t>Jan</t>
  </si>
  <si>
    <t>Travel phasings</t>
  </si>
  <si>
    <t>Commitment and Phasing Register</t>
  </si>
  <si>
    <t>Commitment and Phasing Register 2023</t>
  </si>
  <si>
    <t>Wrongly banked in NAA Account to FNMC</t>
  </si>
  <si>
    <t>Cancelled</t>
  </si>
  <si>
    <t>16 - 18 May 2023</t>
  </si>
  <si>
    <t>Canberra</t>
  </si>
  <si>
    <t>Government House Victoria State Reception</t>
  </si>
  <si>
    <t>Government House Victoria</t>
  </si>
  <si>
    <t>TOTAL</t>
  </si>
  <si>
    <t>Office requisites and consumables &amp; Stamps</t>
  </si>
  <si>
    <t>V_0010000_16A</t>
  </si>
  <si>
    <t>18-21 Aug 23</t>
  </si>
  <si>
    <t>Southwestern SS Annual Dinner</t>
  </si>
  <si>
    <t>Port Fairy</t>
  </si>
  <si>
    <t>V_0010000_24A</t>
  </si>
  <si>
    <t>Total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</si>
</sst>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;[Red]\-&quot;$&quot;#,##0.00"/>
    <numFmt numFmtId="164" formatCode="&quot;$&quot;#,##0.00;[Red]&quot;$&quot;#,##0.00"/>
    <numFmt numFmtId="165" formatCode="#,##0.00;[Red]#,##0.00"/>
    <numFmt numFmtId="166" formatCode="d/mm/yyyy;@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0" xfId="0" applyNumberFormat="1"/>
    <xf numFmtId="0" fontId="4" fillId="2" borderId="1" xfId="0" applyFont="1" applyFill="1" applyBorder="1" applyAlignment="1">
      <alignment vertical="center" wrapText="1"/>
    </xf>
    <xf numFmtId="165" fontId="0" fillId="0" borderId="0" xfId="0" applyNumberFormat="1"/>
    <xf numFmtId="0" fontId="1" fillId="0" borderId="0" xfId="0" applyFont="1"/>
    <xf numFmtId="8" fontId="6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3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1" fillId="3" borderId="1" xfId="0" applyNumberFormat="1" applyFont="1" applyFill="1" applyBorder="1"/>
    <xf numFmtId="0" fontId="7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1" fillId="3" borderId="1" xfId="0" applyFont="1" applyFill="1" applyBorder="1" applyAlignment="1">
      <alignment horizontal="left"/>
    </xf>
    <xf numFmtId="166" fontId="0" fillId="0" borderId="0" xfId="0" applyNumberFormat="1" applyAlignment="1">
      <alignment horizontal="left"/>
    </xf>
    <xf numFmtId="166" fontId="4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4" fontId="0" fillId="3" borderId="0" xfId="0" applyNumberFormat="1" applyFill="1"/>
    <xf numFmtId="164" fontId="1" fillId="3" borderId="0" xfId="0" applyNumberFormat="1" applyFont="1" applyFill="1"/>
    <xf numFmtId="167" fontId="0" fillId="0" borderId="0" xfId="0" applyNumberFormat="1"/>
    <xf numFmtId="167" fontId="1" fillId="0" borderId="0" xfId="0" applyNumberFormat="1" applyFont="1"/>
    <xf numFmtId="166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166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0" fillId="3" borderId="0" xfId="0" applyFill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0" fontId="8" fillId="0" borderId="2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2" xfId="0" applyFont="1" applyBorder="1"/>
    <xf numFmtId="164" fontId="8" fillId="0" borderId="1" xfId="0" applyNumberFormat="1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wrapText="1"/>
    </xf>
    <xf numFmtId="167" fontId="9" fillId="0" borderId="1" xfId="0" applyNumberFormat="1" applyFont="1" applyBorder="1"/>
    <xf numFmtId="0" fontId="9" fillId="0" borderId="3" xfId="0" applyFont="1" applyBorder="1"/>
    <xf numFmtId="8" fontId="10" fillId="0" borderId="1" xfId="0" applyNumberFormat="1" applyFont="1" applyBorder="1"/>
    <xf numFmtId="164" fontId="9" fillId="3" borderId="1" xfId="0" applyNumberFormat="1" applyFont="1" applyFill="1" applyBorder="1"/>
    <xf numFmtId="164" fontId="8" fillId="3" borderId="1" xfId="0" applyNumberFormat="1" applyFont="1" applyFill="1" applyBorder="1"/>
    <xf numFmtId="0" fontId="9" fillId="3" borderId="1" xfId="0" applyFont="1" applyFill="1" applyBorder="1"/>
    <xf numFmtId="164" fontId="9" fillId="0" borderId="0" xfId="0" applyNumberFormat="1" applyFont="1"/>
    <xf numFmtId="0" fontId="9" fillId="3" borderId="2" xfId="0" applyFont="1" applyFill="1" applyBorder="1"/>
    <xf numFmtId="0" fontId="9" fillId="0" borderId="10" xfId="0" applyFont="1" applyBorder="1"/>
    <xf numFmtId="164" fontId="9" fillId="0" borderId="3" xfId="0" applyNumberFormat="1" applyFont="1" applyBorder="1"/>
    <xf numFmtId="0" fontId="9" fillId="0" borderId="9" xfId="0" applyFont="1" applyBorder="1"/>
    <xf numFmtId="164" fontId="9" fillId="0" borderId="9" xfId="0" applyNumberFormat="1" applyFont="1" applyBorder="1"/>
    <xf numFmtId="164" fontId="8" fillId="0" borderId="9" xfId="0" applyNumberFormat="1" applyFont="1" applyBorder="1"/>
    <xf numFmtId="0" fontId="9" fillId="0" borderId="6" xfId="0" applyFont="1" applyBorder="1"/>
    <xf numFmtId="164" fontId="9" fillId="0" borderId="6" xfId="0" applyNumberFormat="1" applyFont="1" applyBorder="1"/>
    <xf numFmtId="0" fontId="9" fillId="0" borderId="7" xfId="0" applyFont="1" applyBorder="1"/>
    <xf numFmtId="164" fontId="9" fillId="0" borderId="7" xfId="0" applyNumberFormat="1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9" fillId="0" borderId="5" xfId="0" applyFont="1" applyBorder="1"/>
    <xf numFmtId="164" fontId="9" fillId="0" borderId="5" xfId="0" applyNumberFormat="1" applyFont="1" applyBorder="1"/>
    <xf numFmtId="167" fontId="9" fillId="0" borderId="6" xfId="0" applyNumberFormat="1" applyFont="1" applyBorder="1" applyAlignment="1">
      <alignment horizontal="right"/>
    </xf>
    <xf numFmtId="0" fontId="9" fillId="0" borderId="8" xfId="0" applyFont="1" applyBorder="1"/>
    <xf numFmtId="164" fontId="9" fillId="0" borderId="8" xfId="0" applyNumberFormat="1" applyFont="1" applyBorder="1"/>
    <xf numFmtId="0" fontId="1" fillId="0" borderId="3" xfId="0" applyFont="1" applyBorder="1"/>
    <xf numFmtId="167" fontId="0" fillId="0" borderId="1" xfId="0" applyNumberFormat="1" applyBorder="1"/>
    <xf numFmtId="0" fontId="5" fillId="0" borderId="1" xfId="0" applyFont="1" applyBorder="1"/>
    <xf numFmtId="167" fontId="1" fillId="0" borderId="1" xfId="0" applyNumberFormat="1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B7FD740-605B-4F0C-85CF-E570D716414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aham Thomas" id="{25121B86-94BC-4A05-AA89-9B750983C6AA}" userId="ae6bf807faa4e792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7-28T02:12:48.51" personId="{25121B86-94BC-4A05-AA89-9B750983C6AA}" id="{FDBD5C0C-F0BD-4F4D-9C82-CF6B2DB90FA8}">
    <text>based on the number of financial members as at 28 Jul 2022</text>
  </threadedComment>
  <threadedComment ref="E13" dT="2023-01-13T06:09:54.71" personId="{25121B86-94BC-4A05-AA89-9B750983C6AA}" id="{33CEC366-2059-410F-A0D4-75B3691C18F4}">
    <text>For face-to-face Council meetings and the 2024 AGM</text>
  </threadedComment>
  <threadedComment ref="E15" dT="2023-01-13T06:09:13.70" personId="{25121B86-94BC-4A05-AA89-9B750983C6AA}" id="{56AA682D-A2E2-403F-954F-B9B2076CDB28}">
    <text>Membership Award</text>
  </threadedComment>
  <threadedComment ref="E19" dT="2023-01-13T06:08:29.30" personId="{25121B86-94BC-4A05-AA89-9B750983C6AA}" id="{F8BF6F78-676B-4190-BAC6-E2CC7F0324A5}">
    <text>For Section President and South Western delegate travel &amp; subsistence IAW Section regulations and NC meetings X two.</text>
  </threadedComment>
  <threadedComment ref="E20" dT="2023-05-02T04:22:51.90" personId="{25121B86-94BC-4A05-AA89-9B750983C6AA}" id="{47C36140-8F91-4C48-87BC-C4BB35086533}">
    <text>Norton and Microsoft Subscriptions</text>
  </threadedComment>
  <threadedComment ref="E21" dT="2023-04-28T04:07:48.25" personId="{25121B86-94BC-4A05-AA89-9B750983C6AA}" id="{8DDC4B9B-E2B5-4DE0-A842-8F6AEDCE289B}">
    <text>With a factor of 4.5% increrase</text>
  </threadedComment>
  <threadedComment ref="E24" dT="2023-01-13T06:06:50.19" personId="{25121B86-94BC-4A05-AA89-9B750983C6AA}" id="{DD62C708-0AAE-4D79-A6B7-D84F9B0F1524}">
    <text>For RP and SF: grant writing and Fundraising and the Creswell Oration</text>
  </threadedComment>
  <threadedComment ref="E25" dT="2023-01-13T06:04:43.31" personId="{25121B86-94BC-4A05-AA89-9B750983C6AA}" id="{650DCA52-2959-4B80-85E6-EADBAE914307}">
    <text>To J.S. Dickson Sub-section</text>
  </threadedComment>
  <threadedComment ref="E38" dT="2023-05-02T03:06:53.35" personId="{25121B86-94BC-4A05-AA89-9B750983C6AA}" id="{016A04C5-E161-482E-BCF9-9C98FAB9EACC}">
    <text>Estimated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2" dT="2023-05-02T04:04:21.45" personId="{25121B86-94BC-4A05-AA89-9B750983C6AA}" id="{16583A61-2928-42CA-B1C6-3B843C063F73}">
    <text>Microsoft Subscription</text>
  </threadedComment>
  <threadedComment ref="D12" dT="2023-05-02T04:03:02.18" personId="{25121B86-94BC-4A05-AA89-9B750983C6AA}" id="{AEB719E4-A258-4B6E-BF8D-F626E1F67DE2}">
    <text>Norton Subscription</text>
  </threadedComment>
  <threadedComment ref="F16" dT="2023-01-12T03:30:10.07" personId="{25121B86-94BC-4A05-AA89-9B750983C6AA}" id="{4B025BB3-532D-40C0-B83E-D1A9A9E761CB}">
    <text>Grant &amp; fundraising training - RP and SF</text>
  </threadedComment>
  <threadedComment ref="F17" dT="2023-05-02T04:10:13.09" personId="{25121B86-94BC-4A05-AA89-9B750983C6AA}" id="{DBAB4D2E-93A9-4EDE-B895-DA16C376A6F0}">
    <text>J.S. Dickson SS</text>
  </threadedComment>
  <threadedComment ref="E38" dT="2022-07-23T04:12:01.51" personId="{25121B86-94BC-4A05-AA89-9B750983C6AA}" id="{0C5DF5E5-6D44-4CCA-8694-7490A8740BDD}">
    <text>Microsoft 360 Annual Subscription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9" dT="2023-02-17T04:30:04.15" personId="{25121B86-94BC-4A05-AA89-9B750983C6AA}" id="{02B3952D-7018-4FE4-BC53-5CA81B722510}">
    <text>HMAS VOYAGER Service milage allowance.</text>
  </threadedComment>
  <threadedComment ref="D10" dT="2023-02-17T04:27:45.15" personId="{25121B86-94BC-4A05-AA89-9B750983C6AA}" id="{8FF4D486-C397-4FEC-8236-47A183B0B759}">
    <text>Norton licences</text>
  </threadedComment>
  <threadedComment ref="C20" dT="2023-02-17T04:30:29.46" personId="{25121B86-94BC-4A05-AA89-9B750983C6AA}" id="{6D1DD88C-CC65-460C-B9E1-E9AA55F771BE}">
    <text>For two participants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5" dT="2023-01-11T06:39:18.22" personId="{25121B86-94BC-4A05-AA89-9B750983C6AA}" id="{23528BC2-6935-439F-8B3E-FA3F02CE57E8}">
    <text>Commences at 1100</text>
  </threadedComment>
  <threadedComment ref="C6" dT="2023-01-11T06:39:38.56" personId="{25121B86-94BC-4A05-AA89-9B750983C6AA}" id="{96F1C81E-66F9-4013-AF26-CF00F45BBD41}">
    <text>Commences at 1100</text>
  </threadedComment>
  <threadedComment ref="E6" dT="2023-02-17T04:33:25.58" personId="{25121B86-94BC-4A05-AA89-9B750983C6AA}" id="{E246B3F5-9E14-43AA-8211-43074607BDD0}">
    <text>Not claimed by Dale Borthwick</text>
  </threadedComment>
  <threadedComment ref="C7" dT="2023-01-11T06:40:23.63" personId="{25121B86-94BC-4A05-AA89-9B750983C6AA}" id="{DB071828-8A22-428F-8AAA-342D7CB237F4}">
    <text>Commences at 1000</text>
  </threadedComment>
  <threadedComment ref="C8" dT="2023-01-11T06:40:38.16" personId="{25121B86-94BC-4A05-AA89-9B750983C6AA}" id="{EB3FE5E2-E138-4F0E-B34C-E6615C4E6D3D}">
    <text>Commences at 1000</text>
  </threadedComment>
  <threadedComment ref="C11" dT="2023-01-11T06:42:26.07" personId="{25121B86-94BC-4A05-AA89-9B750983C6AA}" id="{F4CEBE7D-2A96-4947-BA09-16150D204288}">
    <text>Commences at 1100</text>
  </threadedComment>
  <threadedComment ref="C12" dT="2023-01-11T06:42:45.28" personId="{25121B86-94BC-4A05-AA89-9B750983C6AA}" id="{BCD3682F-0D89-4389-B3BA-7115324A9542}">
    <text>Commences at 0900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0682-9AAE-4E08-A8C7-10A31673786C}">
  <dimension ref="A1:H44"/>
  <sheetViews>
    <sheetView topLeftCell="A11" workbookViewId="0">
      <selection activeCell="F32" sqref="F32"/>
    </sheetView>
  </sheetViews>
  <sheetFormatPr defaultRowHeight="12.5" x14ac:dyDescent="0.25"/>
  <cols>
    <col min="1" max="1" width="26.1796875" style="36" customWidth="1"/>
    <col min="2" max="2" width="31.90625" style="36" customWidth="1"/>
    <col min="3" max="3" width="22.81640625" style="50" customWidth="1"/>
    <col min="4" max="4" width="26.26953125" style="50" customWidth="1"/>
    <col min="5" max="5" width="23.54296875" style="50" customWidth="1"/>
    <col min="6" max="7" width="8.7265625" style="36"/>
    <col min="8" max="8" width="8.90625" style="36" bestFit="1" customWidth="1"/>
    <col min="9" max="16384" width="8.7265625" style="36"/>
  </cols>
  <sheetData>
    <row r="1" spans="1:5" x14ac:dyDescent="0.25">
      <c r="A1" s="49" t="s">
        <v>172</v>
      </c>
      <c r="B1" s="38" t="s">
        <v>21</v>
      </c>
      <c r="C1" s="42"/>
      <c r="D1" s="42"/>
    </row>
    <row r="2" spans="1:5" ht="13" x14ac:dyDescent="0.3">
      <c r="A2" s="38" t="s">
        <v>0</v>
      </c>
      <c r="B2" s="38" t="s">
        <v>1</v>
      </c>
      <c r="C2" s="42" t="s">
        <v>2</v>
      </c>
      <c r="D2" s="41" t="s">
        <v>192</v>
      </c>
      <c r="E2" s="41" t="s">
        <v>193</v>
      </c>
    </row>
    <row r="3" spans="1:5" ht="13" x14ac:dyDescent="0.3">
      <c r="A3" s="38"/>
      <c r="B3" s="35" t="s">
        <v>160</v>
      </c>
      <c r="C3" s="42"/>
      <c r="D3" s="42"/>
      <c r="E3" s="42"/>
    </row>
    <row r="4" spans="1:5" ht="25" x14ac:dyDescent="0.25">
      <c r="A4" s="40" t="s">
        <v>3</v>
      </c>
      <c r="B4" s="43" t="s">
        <v>20</v>
      </c>
      <c r="C4" s="42">
        <v>3050</v>
      </c>
      <c r="D4" s="42">
        <v>2967</v>
      </c>
      <c r="E4" s="42">
        <v>1370</v>
      </c>
    </row>
    <row r="5" spans="1:5" x14ac:dyDescent="0.25">
      <c r="A5" s="40" t="s">
        <v>4</v>
      </c>
      <c r="B5" s="38" t="s">
        <v>92</v>
      </c>
      <c r="C5" s="42">
        <v>1.17</v>
      </c>
      <c r="D5" s="42">
        <v>0.99</v>
      </c>
      <c r="E5" s="42">
        <v>1</v>
      </c>
    </row>
    <row r="6" spans="1:5" x14ac:dyDescent="0.25">
      <c r="A6" s="40" t="s">
        <v>5</v>
      </c>
      <c r="B6" s="38" t="s">
        <v>167</v>
      </c>
      <c r="C6" s="42">
        <v>30178.1</v>
      </c>
      <c r="D6" s="42">
        <v>770.17</v>
      </c>
      <c r="E6" s="42">
        <v>0</v>
      </c>
    </row>
    <row r="7" spans="1:5" x14ac:dyDescent="0.25">
      <c r="A7" s="40"/>
      <c r="B7" s="38" t="s">
        <v>168</v>
      </c>
      <c r="C7" s="42">
        <v>462.5</v>
      </c>
      <c r="D7" s="42">
        <v>0</v>
      </c>
      <c r="E7" s="42">
        <v>0</v>
      </c>
    </row>
    <row r="8" spans="1:5" x14ac:dyDescent="0.25">
      <c r="A8" s="40"/>
      <c r="B8" s="38" t="s">
        <v>181</v>
      </c>
      <c r="C8" s="42"/>
      <c r="D8" s="42">
        <v>780.9</v>
      </c>
      <c r="E8" s="42">
        <v>0</v>
      </c>
    </row>
    <row r="9" spans="1:5" x14ac:dyDescent="0.25">
      <c r="A9" s="40"/>
      <c r="B9" s="38" t="s">
        <v>182</v>
      </c>
      <c r="C9" s="42"/>
      <c r="D9" s="42">
        <v>3400</v>
      </c>
      <c r="E9" s="42">
        <v>0</v>
      </c>
    </row>
    <row r="10" spans="1:5" ht="13" x14ac:dyDescent="0.3">
      <c r="A10" s="51" t="s">
        <v>104</v>
      </c>
      <c r="B10" s="49"/>
      <c r="C10" s="47">
        <f>SUM(C4:C7)</f>
        <v>33691.769999999997</v>
      </c>
      <c r="D10" s="48">
        <f>SUM(D4:D9)</f>
        <v>7919.0599999999995</v>
      </c>
      <c r="E10" s="48">
        <f>SUM(E4:E9)</f>
        <v>1371</v>
      </c>
    </row>
    <row r="11" spans="1:5" ht="13" x14ac:dyDescent="0.3">
      <c r="A11" s="40"/>
      <c r="B11" s="35" t="s">
        <v>162</v>
      </c>
      <c r="C11" s="42">
        <v>0</v>
      </c>
      <c r="D11" s="42">
        <v>0</v>
      </c>
      <c r="E11" s="42">
        <v>0</v>
      </c>
    </row>
    <row r="12" spans="1:5" x14ac:dyDescent="0.25">
      <c r="A12" s="40" t="s">
        <v>13</v>
      </c>
      <c r="B12" s="38" t="s">
        <v>103</v>
      </c>
      <c r="C12" s="42">
        <v>544</v>
      </c>
      <c r="D12" s="42">
        <v>100</v>
      </c>
      <c r="E12" s="42">
        <v>120</v>
      </c>
    </row>
    <row r="13" spans="1:5" x14ac:dyDescent="0.25">
      <c r="A13" s="40" t="s">
        <v>14</v>
      </c>
      <c r="B13" s="38" t="s">
        <v>6</v>
      </c>
      <c r="C13" s="42">
        <v>0</v>
      </c>
      <c r="D13" s="42">
        <v>252</v>
      </c>
      <c r="E13" s="42">
        <v>252</v>
      </c>
    </row>
    <row r="14" spans="1:5" x14ac:dyDescent="0.25">
      <c r="A14" s="40" t="s">
        <v>15</v>
      </c>
      <c r="B14" s="38" t="s">
        <v>7</v>
      </c>
      <c r="C14" s="42">
        <v>22</v>
      </c>
      <c r="D14" s="42">
        <v>1072</v>
      </c>
      <c r="E14" s="42">
        <v>0</v>
      </c>
    </row>
    <row r="15" spans="1:5" x14ac:dyDescent="0.25">
      <c r="A15" s="40" t="s">
        <v>16</v>
      </c>
      <c r="B15" s="38" t="s">
        <v>8</v>
      </c>
      <c r="C15" s="42">
        <v>0</v>
      </c>
      <c r="D15" s="42">
        <v>50</v>
      </c>
      <c r="E15" s="42">
        <v>25</v>
      </c>
    </row>
    <row r="16" spans="1:5" ht="25" x14ac:dyDescent="0.25">
      <c r="A16" s="40" t="s">
        <v>17</v>
      </c>
      <c r="B16" s="43" t="s">
        <v>9</v>
      </c>
      <c r="C16" s="42">
        <v>0</v>
      </c>
      <c r="D16" s="42">
        <v>0</v>
      </c>
      <c r="E16" s="42">
        <v>0</v>
      </c>
    </row>
    <row r="17" spans="1:8" x14ac:dyDescent="0.25">
      <c r="A17" s="40" t="s">
        <v>18</v>
      </c>
      <c r="B17" s="43" t="s">
        <v>10</v>
      </c>
      <c r="C17" s="42">
        <v>3947.13</v>
      </c>
      <c r="D17" s="42">
        <v>0</v>
      </c>
      <c r="E17" s="42">
        <v>200</v>
      </c>
    </row>
    <row r="18" spans="1:8" x14ac:dyDescent="0.25">
      <c r="A18" s="40"/>
      <c r="B18" s="43" t="s">
        <v>171</v>
      </c>
      <c r="C18" s="42">
        <v>0</v>
      </c>
      <c r="D18" s="42">
        <v>0</v>
      </c>
      <c r="E18" s="42">
        <v>120</v>
      </c>
    </row>
    <row r="19" spans="1:8" x14ac:dyDescent="0.25">
      <c r="A19" s="40" t="s">
        <v>164</v>
      </c>
      <c r="B19" s="38" t="s">
        <v>11</v>
      </c>
      <c r="C19" s="42">
        <v>622.11</v>
      </c>
      <c r="D19" s="42">
        <v>6383</v>
      </c>
      <c r="E19" s="42">
        <v>7875.92</v>
      </c>
    </row>
    <row r="20" spans="1:8" x14ac:dyDescent="0.25">
      <c r="A20" s="40" t="s">
        <v>22</v>
      </c>
      <c r="B20" s="38" t="s">
        <v>12</v>
      </c>
      <c r="C20" s="42">
        <v>0</v>
      </c>
      <c r="D20" s="42">
        <v>498.91</v>
      </c>
      <c r="E20" s="42">
        <v>773.19</v>
      </c>
    </row>
    <row r="21" spans="1:8" x14ac:dyDescent="0.25">
      <c r="A21" s="40" t="s">
        <v>19</v>
      </c>
      <c r="B21" s="38" t="s">
        <v>93</v>
      </c>
      <c r="C21" s="42">
        <v>0</v>
      </c>
      <c r="D21" s="42">
        <v>608</v>
      </c>
      <c r="E21" s="42">
        <v>635</v>
      </c>
    </row>
    <row r="22" spans="1:8" x14ac:dyDescent="0.25">
      <c r="A22" s="40" t="s">
        <v>97</v>
      </c>
      <c r="B22" s="38" t="s">
        <v>95</v>
      </c>
      <c r="C22" s="42">
        <v>0</v>
      </c>
      <c r="D22" s="42">
        <v>60.5</v>
      </c>
      <c r="E22" s="42">
        <v>60.5</v>
      </c>
    </row>
    <row r="23" spans="1:8" x14ac:dyDescent="0.25">
      <c r="A23" s="40" t="s">
        <v>98</v>
      </c>
      <c r="B23" s="38" t="s">
        <v>23</v>
      </c>
      <c r="C23" s="42">
        <v>142</v>
      </c>
      <c r="D23" s="42">
        <v>124</v>
      </c>
      <c r="E23" s="42">
        <f>'Commitment and Phasing Register'!S15</f>
        <v>40</v>
      </c>
    </row>
    <row r="24" spans="1:8" x14ac:dyDescent="0.25">
      <c r="A24" s="40" t="s">
        <v>99</v>
      </c>
      <c r="B24" s="38" t="s">
        <v>165</v>
      </c>
      <c r="C24" s="42">
        <v>0</v>
      </c>
      <c r="D24" s="42">
        <v>550</v>
      </c>
      <c r="E24" s="42">
        <v>630</v>
      </c>
    </row>
    <row r="25" spans="1:8" x14ac:dyDescent="0.25">
      <c r="A25" s="40" t="s">
        <v>100</v>
      </c>
      <c r="B25" s="38" t="s">
        <v>163</v>
      </c>
      <c r="C25" s="42">
        <v>0</v>
      </c>
      <c r="D25" s="42">
        <v>0</v>
      </c>
      <c r="E25" s="42">
        <v>880.9</v>
      </c>
    </row>
    <row r="26" spans="1:8" x14ac:dyDescent="0.25">
      <c r="A26" s="40" t="s">
        <v>101</v>
      </c>
      <c r="B26" s="38" t="s">
        <v>169</v>
      </c>
      <c r="C26" s="42">
        <v>149</v>
      </c>
      <c r="D26" s="42">
        <v>0</v>
      </c>
      <c r="E26" s="42">
        <f>'Commitment and Phasing Register'!S18</f>
        <v>0</v>
      </c>
    </row>
    <row r="27" spans="1:8" x14ac:dyDescent="0.25">
      <c r="A27" s="40"/>
      <c r="B27" s="38" t="s">
        <v>170</v>
      </c>
      <c r="C27" s="42">
        <v>68</v>
      </c>
      <c r="D27" s="42">
        <v>0</v>
      </c>
      <c r="E27" s="42">
        <v>0</v>
      </c>
    </row>
    <row r="28" spans="1:8" x14ac:dyDescent="0.25">
      <c r="A28" s="40" t="s">
        <v>102</v>
      </c>
      <c r="B28" s="38" t="s">
        <v>94</v>
      </c>
      <c r="C28" s="42">
        <v>24896.799999999999</v>
      </c>
      <c r="D28" s="42">
        <v>0</v>
      </c>
      <c r="E28" s="42">
        <f>'Commitment and Phasing Register'!S19</f>
        <v>0</v>
      </c>
    </row>
    <row r="29" spans="1:8" ht="13" thickBot="1" x14ac:dyDescent="0.3">
      <c r="A29" s="52"/>
      <c r="B29" s="45" t="s">
        <v>166</v>
      </c>
      <c r="C29" s="53">
        <v>1600</v>
      </c>
      <c r="D29" s="53"/>
      <c r="E29" s="53">
        <v>0</v>
      </c>
    </row>
    <row r="30" spans="1:8" ht="13.5" thickBot="1" x14ac:dyDescent="0.35">
      <c r="A30" s="54"/>
      <c r="B30" s="54" t="s">
        <v>161</v>
      </c>
      <c r="C30" s="55">
        <f>SUM(C11:C29)</f>
        <v>31991.040000000001</v>
      </c>
      <c r="D30" s="55">
        <f>SUM(D11:D29)</f>
        <v>9698.41</v>
      </c>
      <c r="E30" s="56">
        <f>SUM(E11:E29)</f>
        <v>11612.51</v>
      </c>
      <c r="H30" s="50"/>
    </row>
    <row r="31" spans="1:8" x14ac:dyDescent="0.25">
      <c r="A31" s="57" t="s">
        <v>173</v>
      </c>
      <c r="B31" s="57" t="s">
        <v>176</v>
      </c>
      <c r="C31" s="58">
        <v>462</v>
      </c>
      <c r="D31" s="58">
        <v>198.59</v>
      </c>
      <c r="E31" s="58">
        <v>198.59</v>
      </c>
    </row>
    <row r="32" spans="1:8" x14ac:dyDescent="0.25">
      <c r="A32" s="59"/>
      <c r="B32" s="59" t="s">
        <v>92</v>
      </c>
      <c r="C32" s="60">
        <v>0.03</v>
      </c>
      <c r="D32" s="60">
        <v>0.02</v>
      </c>
      <c r="E32" s="60">
        <v>0.02</v>
      </c>
    </row>
    <row r="33" spans="1:5" ht="13" x14ac:dyDescent="0.3">
      <c r="A33" s="59"/>
      <c r="B33" s="61" t="s">
        <v>184</v>
      </c>
      <c r="C33" s="62"/>
      <c r="D33" s="62">
        <v>198.61</v>
      </c>
      <c r="E33" s="62">
        <f>SUM(E31:E32)</f>
        <v>198.61</v>
      </c>
    </row>
    <row r="34" spans="1:5" x14ac:dyDescent="0.25">
      <c r="A34" s="59"/>
      <c r="B34" s="59" t="s">
        <v>142</v>
      </c>
      <c r="C34" s="60"/>
      <c r="D34" s="60">
        <v>0</v>
      </c>
      <c r="E34" s="60">
        <v>0</v>
      </c>
    </row>
    <row r="35" spans="1:5" ht="13" thickBot="1" x14ac:dyDescent="0.3">
      <c r="A35" s="59"/>
      <c r="B35" s="59" t="s">
        <v>174</v>
      </c>
      <c r="C35" s="60">
        <v>462.53</v>
      </c>
      <c r="D35" s="50">
        <v>0</v>
      </c>
      <c r="E35" s="60">
        <v>0</v>
      </c>
    </row>
    <row r="36" spans="1:5" ht="13" thickBot="1" x14ac:dyDescent="0.3">
      <c r="A36" s="63" t="s">
        <v>161</v>
      </c>
      <c r="B36" s="63"/>
      <c r="C36" s="64">
        <v>462.53</v>
      </c>
      <c r="D36" s="64">
        <v>198.61</v>
      </c>
      <c r="E36" s="64">
        <v>198.61</v>
      </c>
    </row>
    <row r="37" spans="1:5" x14ac:dyDescent="0.25">
      <c r="A37" s="57" t="s">
        <v>175</v>
      </c>
      <c r="B37" s="57" t="s">
        <v>176</v>
      </c>
      <c r="C37" s="58">
        <v>61255.92</v>
      </c>
      <c r="D37" s="58">
        <v>61868.47</v>
      </c>
      <c r="E37" s="58">
        <v>62053.19</v>
      </c>
    </row>
    <row r="38" spans="1:5" ht="13" thickBot="1" x14ac:dyDescent="0.3">
      <c r="A38" s="59"/>
      <c r="B38" s="59" t="s">
        <v>92</v>
      </c>
      <c r="C38" s="60">
        <v>612.54999999999995</v>
      </c>
      <c r="D38" s="60">
        <v>184.72</v>
      </c>
      <c r="E38" s="60">
        <v>1241.06</v>
      </c>
    </row>
    <row r="39" spans="1:5" ht="13" thickBot="1" x14ac:dyDescent="0.3">
      <c r="A39" s="63" t="s">
        <v>91</v>
      </c>
      <c r="B39" s="63"/>
      <c r="C39" s="64">
        <f>SUM(C37:C38)</f>
        <v>61868.47</v>
      </c>
      <c r="D39" s="64">
        <f>SUM(D37:D38)</f>
        <v>62053.19</v>
      </c>
      <c r="E39" s="64">
        <f>SUM(E37:E38)</f>
        <v>63294.25</v>
      </c>
    </row>
    <row r="40" spans="1:5" x14ac:dyDescent="0.25">
      <c r="A40" s="57" t="s">
        <v>177</v>
      </c>
      <c r="B40" s="57" t="s">
        <v>178</v>
      </c>
      <c r="C40" s="58">
        <v>9728.2000000000007</v>
      </c>
      <c r="D40" s="65">
        <v>11731.19</v>
      </c>
      <c r="E40" s="58">
        <v>6595.75</v>
      </c>
    </row>
    <row r="41" spans="1:5" x14ac:dyDescent="0.25">
      <c r="A41" s="59"/>
      <c r="B41" s="59" t="s">
        <v>179</v>
      </c>
      <c r="C41" s="60">
        <v>198.59</v>
      </c>
      <c r="D41" s="60">
        <v>198.61</v>
      </c>
      <c r="E41" s="60">
        <v>198.61</v>
      </c>
    </row>
    <row r="42" spans="1:5" x14ac:dyDescent="0.25">
      <c r="A42" s="59"/>
      <c r="B42" s="59" t="s">
        <v>175</v>
      </c>
      <c r="C42" s="60">
        <v>61867.59</v>
      </c>
      <c r="D42" s="60">
        <v>62053.19</v>
      </c>
      <c r="E42" s="60">
        <v>62053.19</v>
      </c>
    </row>
    <row r="43" spans="1:5" ht="13" x14ac:dyDescent="0.3">
      <c r="A43" s="61" t="s">
        <v>180</v>
      </c>
      <c r="B43" s="61"/>
      <c r="C43" s="62">
        <f>SUM(C40:C42)</f>
        <v>71794.38</v>
      </c>
      <c r="D43" s="62">
        <v>73982.990000000005</v>
      </c>
      <c r="E43" s="60">
        <f>SUM(E40:E42)</f>
        <v>68847.55</v>
      </c>
    </row>
    <row r="44" spans="1:5" ht="13" thickBot="1" x14ac:dyDescent="0.3">
      <c r="A44" s="66"/>
      <c r="B44" s="66"/>
      <c r="C44" s="67"/>
      <c r="D44" s="67"/>
      <c r="E44" s="67"/>
    </row>
  </sheetData>
  <phoneticPr fontId="3" type="noConversion"/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F9E27-F51D-44C5-9C6F-D20E25877EBD}">
  <dimension ref="A1:AE59"/>
  <sheetViews>
    <sheetView workbookViewId="0">
      <pane xSplit="1" topLeftCell="B1" activePane="topRight" state="frozen"/>
      <selection pane="topRight" activeCell="W11" sqref="W11"/>
    </sheetView>
  </sheetViews>
  <sheetFormatPr defaultRowHeight="14.5" x14ac:dyDescent="0.35"/>
  <cols>
    <col min="1" max="1" width="23.81640625" customWidth="1"/>
    <col min="2" max="2" width="25.54296875" customWidth="1"/>
    <col min="3" max="3" width="10.26953125" customWidth="1"/>
    <col min="4" max="4" width="8.90625" bestFit="1" customWidth="1"/>
    <col min="6" max="7" width="8.90625" bestFit="1" customWidth="1"/>
    <col min="13" max="13" width="11.26953125" customWidth="1"/>
    <col min="14" max="14" width="8.90625" bestFit="1" customWidth="1"/>
    <col min="15" max="15" width="13.36328125" customWidth="1"/>
    <col min="18" max="18" width="10.1796875" bestFit="1" customWidth="1"/>
    <col min="19" max="19" width="11.08984375" customWidth="1"/>
    <col min="22" max="22" width="8.7265625" customWidth="1"/>
    <col min="30" max="30" width="11.90625" customWidth="1"/>
    <col min="31" max="31" width="10.54296875" style="27" customWidth="1"/>
  </cols>
  <sheetData>
    <row r="1" spans="1:31" x14ac:dyDescent="0.35">
      <c r="R1" t="s">
        <v>202</v>
      </c>
    </row>
    <row r="2" spans="1:31" x14ac:dyDescent="0.35">
      <c r="B2" t="s">
        <v>201</v>
      </c>
    </row>
    <row r="3" spans="1:31" s="11" customFormat="1" x14ac:dyDescent="0.35">
      <c r="B3" s="68"/>
      <c r="C3" s="68" t="s">
        <v>24</v>
      </c>
      <c r="D3" s="68" t="s">
        <v>25</v>
      </c>
      <c r="E3" s="68" t="s">
        <v>26</v>
      </c>
      <c r="F3" s="68" t="s">
        <v>27</v>
      </c>
      <c r="G3" s="68" t="s">
        <v>28</v>
      </c>
      <c r="H3" s="68" t="s">
        <v>29</v>
      </c>
      <c r="I3" s="68" t="s">
        <v>30</v>
      </c>
      <c r="J3" s="68" t="s">
        <v>31</v>
      </c>
      <c r="K3" s="3" t="s">
        <v>32</v>
      </c>
      <c r="L3" s="3" t="s">
        <v>33</v>
      </c>
      <c r="M3" s="3" t="s">
        <v>34</v>
      </c>
      <c r="N3" s="14" t="s">
        <v>35</v>
      </c>
      <c r="O3" s="14" t="s">
        <v>209</v>
      </c>
      <c r="P3" s="3" t="s">
        <v>24</v>
      </c>
      <c r="Q3" s="3" t="s">
        <v>25</v>
      </c>
      <c r="R3" s="3" t="s">
        <v>26</v>
      </c>
      <c r="S3" s="14" t="s">
        <v>91</v>
      </c>
      <c r="T3" s="71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1" x14ac:dyDescent="0.35">
      <c r="A4" s="3" t="s">
        <v>0</v>
      </c>
      <c r="B4" s="2"/>
      <c r="C4" s="13">
        <v>2023</v>
      </c>
      <c r="D4" s="13">
        <v>2023</v>
      </c>
      <c r="E4" s="13">
        <v>2023</v>
      </c>
      <c r="F4" s="13">
        <v>2023</v>
      </c>
      <c r="G4" s="13">
        <v>2023</v>
      </c>
      <c r="H4" s="13">
        <v>2023</v>
      </c>
      <c r="I4" s="13">
        <v>2023</v>
      </c>
      <c r="J4" s="13">
        <v>2023</v>
      </c>
      <c r="K4" s="13">
        <v>2023</v>
      </c>
      <c r="L4" s="13">
        <v>2023</v>
      </c>
      <c r="M4" s="13">
        <v>2023</v>
      </c>
      <c r="N4" s="20">
        <v>2023</v>
      </c>
      <c r="O4" s="20"/>
      <c r="P4" s="13">
        <v>2024</v>
      </c>
      <c r="Q4" s="13">
        <v>2024</v>
      </c>
      <c r="R4" s="13">
        <v>2024</v>
      </c>
      <c r="S4" s="15" t="s">
        <v>158</v>
      </c>
      <c r="T4" s="69"/>
      <c r="U4" s="2"/>
      <c r="V4" s="2"/>
      <c r="W4" s="2"/>
      <c r="X4" s="2"/>
      <c r="Y4" s="2"/>
      <c r="Z4" s="2"/>
      <c r="AA4" s="2"/>
      <c r="AB4" s="2"/>
      <c r="AC4" s="2"/>
      <c r="AD4" s="2"/>
      <c r="AE4"/>
    </row>
    <row r="5" spans="1:3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5"/>
      <c r="O5" s="15"/>
      <c r="P5" s="2"/>
      <c r="Q5" s="2"/>
      <c r="R5" s="2"/>
      <c r="S5" s="15"/>
      <c r="T5" s="69"/>
      <c r="U5" s="2"/>
      <c r="V5" s="2"/>
      <c r="W5" s="2"/>
      <c r="X5" s="2"/>
      <c r="Y5" s="2"/>
      <c r="Z5" s="2"/>
      <c r="AA5" s="2"/>
      <c r="AB5" s="2"/>
      <c r="AC5" s="2"/>
      <c r="AD5" s="2"/>
      <c r="AE5"/>
    </row>
    <row r="6" spans="1:31" ht="15.5" x14ac:dyDescent="0.35">
      <c r="A6" s="6" t="s">
        <v>14</v>
      </c>
      <c r="B6" s="2" t="s">
        <v>156</v>
      </c>
      <c r="C6" s="5">
        <v>0</v>
      </c>
      <c r="D6" s="5">
        <v>0</v>
      </c>
      <c r="E6" s="5">
        <v>84</v>
      </c>
      <c r="F6" s="5">
        <v>0</v>
      </c>
      <c r="G6" s="5">
        <v>0</v>
      </c>
      <c r="H6" s="5">
        <v>84</v>
      </c>
      <c r="I6" s="5">
        <v>0</v>
      </c>
      <c r="J6" s="5">
        <v>0</v>
      </c>
      <c r="K6" s="5">
        <v>84</v>
      </c>
      <c r="L6" s="5">
        <v>0</v>
      </c>
      <c r="M6" s="5">
        <v>0</v>
      </c>
      <c r="N6" s="16">
        <v>0</v>
      </c>
      <c r="O6" s="16">
        <f t="shared" ref="O6:O22" si="0">SUM(C6:N6)</f>
        <v>252</v>
      </c>
      <c r="P6" s="5">
        <v>0</v>
      </c>
      <c r="Q6" s="5">
        <v>0</v>
      </c>
      <c r="R6" s="5">
        <v>84</v>
      </c>
      <c r="S6" s="16">
        <v>84</v>
      </c>
      <c r="T6" s="69"/>
      <c r="U6" s="2"/>
      <c r="V6" s="2"/>
      <c r="W6" s="2"/>
      <c r="X6" s="2"/>
      <c r="Y6" s="2"/>
      <c r="Z6" s="2"/>
      <c r="AA6" s="2"/>
      <c r="AB6" s="2"/>
      <c r="AC6" s="2"/>
      <c r="AD6" s="2"/>
      <c r="AE6"/>
    </row>
    <row r="7" spans="1:31" ht="15.5" x14ac:dyDescent="0.35">
      <c r="A7" s="6" t="s">
        <v>15</v>
      </c>
      <c r="B7" s="2" t="s">
        <v>7</v>
      </c>
      <c r="C7" s="5">
        <v>0</v>
      </c>
      <c r="D7" s="5">
        <v>0</v>
      </c>
      <c r="E7" s="5">
        <v>0</v>
      </c>
      <c r="F7" s="5">
        <f>SUM(C7:E7)</f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16">
        <v>0</v>
      </c>
      <c r="O7" s="16">
        <f t="shared" si="0"/>
        <v>0</v>
      </c>
      <c r="P7" s="5">
        <v>0</v>
      </c>
      <c r="Q7" s="5">
        <v>0</v>
      </c>
      <c r="R7" s="5">
        <v>0</v>
      </c>
      <c r="S7" s="16">
        <f t="shared" ref="S7:S13" si="1">SUM(F7:R7)</f>
        <v>0</v>
      </c>
      <c r="T7" s="69"/>
      <c r="U7" s="2"/>
      <c r="V7" s="2"/>
      <c r="W7" s="2"/>
      <c r="X7" s="2"/>
      <c r="Y7" s="2"/>
      <c r="Z7" s="2"/>
      <c r="AA7" s="2"/>
      <c r="AB7" s="2"/>
      <c r="AC7" s="2"/>
      <c r="AD7" s="2"/>
      <c r="AE7"/>
    </row>
    <row r="8" spans="1:31" ht="23" customHeight="1" x14ac:dyDescent="0.35">
      <c r="A8" s="6" t="s">
        <v>16</v>
      </c>
      <c r="B8" s="2" t="s">
        <v>8</v>
      </c>
      <c r="C8" s="5">
        <v>0</v>
      </c>
      <c r="D8" s="5">
        <v>0</v>
      </c>
      <c r="E8" s="5">
        <v>0</v>
      </c>
      <c r="F8" s="5">
        <v>25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16">
        <v>0</v>
      </c>
      <c r="O8" s="16">
        <f t="shared" si="0"/>
        <v>25</v>
      </c>
      <c r="P8" s="5">
        <v>0</v>
      </c>
      <c r="Q8" s="5">
        <v>0</v>
      </c>
      <c r="R8" s="5">
        <v>0</v>
      </c>
      <c r="S8" s="16">
        <v>0</v>
      </c>
      <c r="T8" s="69"/>
      <c r="U8" s="2"/>
      <c r="V8" s="2"/>
      <c r="W8" s="2"/>
      <c r="X8" s="2"/>
      <c r="Y8" s="2"/>
      <c r="Z8" s="2"/>
      <c r="AA8" s="2"/>
      <c r="AB8" s="2"/>
      <c r="AC8" s="2"/>
      <c r="AD8" s="2"/>
      <c r="AE8"/>
    </row>
    <row r="9" spans="1:31" ht="26" customHeight="1" x14ac:dyDescent="0.35">
      <c r="A9" s="6" t="s">
        <v>17</v>
      </c>
      <c r="B9" s="7" t="s">
        <v>9</v>
      </c>
      <c r="C9" s="5">
        <v>0</v>
      </c>
      <c r="D9" s="5">
        <v>0</v>
      </c>
      <c r="E9" s="5">
        <v>0</v>
      </c>
      <c r="F9" s="5">
        <f>SUM(C9:E9)</f>
        <v>0</v>
      </c>
      <c r="G9" s="5">
        <f t="shared" ref="G9:H9" si="2">SUM(D9:F9)</f>
        <v>0</v>
      </c>
      <c r="H9" s="5">
        <f t="shared" si="2"/>
        <v>0</v>
      </c>
      <c r="I9" s="5">
        <f t="shared" ref="I9:K9" si="3">SUM(F9:H9)</f>
        <v>0</v>
      </c>
      <c r="J9" s="5">
        <f t="shared" si="3"/>
        <v>0</v>
      </c>
      <c r="K9" s="5">
        <f t="shared" si="3"/>
        <v>0</v>
      </c>
      <c r="L9" s="5">
        <f t="shared" ref="L9" si="4">SUM(I9:K9)</f>
        <v>0</v>
      </c>
      <c r="M9" s="5">
        <f t="shared" ref="M9" si="5">SUM(J9:L9)</f>
        <v>0</v>
      </c>
      <c r="N9" s="16">
        <f t="shared" ref="N9" si="6">SUM(K9:M9)</f>
        <v>0</v>
      </c>
      <c r="O9" s="16">
        <f t="shared" si="0"/>
        <v>0</v>
      </c>
      <c r="P9" s="5">
        <v>0</v>
      </c>
      <c r="Q9" s="5">
        <v>0</v>
      </c>
      <c r="R9" s="5">
        <v>0</v>
      </c>
      <c r="S9" s="16">
        <f t="shared" si="1"/>
        <v>0</v>
      </c>
      <c r="T9" s="69"/>
      <c r="U9" s="2"/>
      <c r="V9" s="2"/>
      <c r="W9" s="2"/>
      <c r="X9" s="2"/>
      <c r="Y9" s="2"/>
      <c r="Z9" s="2"/>
      <c r="AA9" s="2"/>
      <c r="AB9" s="2"/>
      <c r="AC9" s="2"/>
      <c r="AD9" s="2"/>
      <c r="AE9"/>
    </row>
    <row r="10" spans="1:31" ht="17" customHeight="1" x14ac:dyDescent="0.35">
      <c r="A10" s="6" t="s">
        <v>18</v>
      </c>
      <c r="B10" s="7" t="s">
        <v>210</v>
      </c>
      <c r="C10" s="5">
        <v>0</v>
      </c>
      <c r="D10" s="5">
        <v>0</v>
      </c>
      <c r="E10" s="5">
        <v>0</v>
      </c>
      <c r="F10" s="5">
        <v>100</v>
      </c>
      <c r="G10" s="5">
        <v>60</v>
      </c>
      <c r="H10" s="5">
        <v>0</v>
      </c>
      <c r="I10" s="5">
        <v>0</v>
      </c>
      <c r="J10" s="5">
        <v>100</v>
      </c>
      <c r="K10" s="5">
        <v>0</v>
      </c>
      <c r="L10" s="5">
        <v>60</v>
      </c>
      <c r="M10" s="5">
        <v>0</v>
      </c>
      <c r="N10" s="16">
        <v>0</v>
      </c>
      <c r="O10" s="16">
        <f t="shared" si="0"/>
        <v>320</v>
      </c>
      <c r="P10" s="5">
        <v>0</v>
      </c>
      <c r="Q10" s="5">
        <v>0</v>
      </c>
      <c r="R10" s="5">
        <v>0</v>
      </c>
      <c r="S10" s="16">
        <f t="shared" si="1"/>
        <v>640</v>
      </c>
      <c r="T10" s="69"/>
      <c r="U10" s="2"/>
      <c r="V10" s="2"/>
      <c r="W10" s="2"/>
      <c r="X10" s="2"/>
      <c r="Y10" s="2"/>
      <c r="Z10" s="2"/>
      <c r="AA10" s="2"/>
      <c r="AB10" s="2"/>
      <c r="AC10" s="2"/>
      <c r="AD10" s="2"/>
      <c r="AE10"/>
    </row>
    <row r="11" spans="1:31" ht="15.5" x14ac:dyDescent="0.35">
      <c r="A11" s="6" t="s">
        <v>157</v>
      </c>
      <c r="B11" s="2" t="s">
        <v>11</v>
      </c>
      <c r="C11" s="5">
        <v>0</v>
      </c>
      <c r="D11" s="5">
        <v>384.27</v>
      </c>
      <c r="E11" s="5">
        <v>828.2</v>
      </c>
      <c r="F11" s="5">
        <v>384.27</v>
      </c>
      <c r="G11" s="5">
        <v>1045.3699999999999</v>
      </c>
      <c r="H11" s="5">
        <v>445.74</v>
      </c>
      <c r="I11" s="5">
        <v>600.1</v>
      </c>
      <c r="J11" s="5">
        <v>989.67</v>
      </c>
      <c r="K11" s="5">
        <v>222.87</v>
      </c>
      <c r="L11" s="5">
        <v>384.27</v>
      </c>
      <c r="M11" s="5">
        <v>1486.71</v>
      </c>
      <c r="N11" s="16">
        <v>668.61</v>
      </c>
      <c r="O11" s="16">
        <f>SUM(C11:N11)</f>
        <v>7440.0799999999981</v>
      </c>
      <c r="P11" s="5">
        <v>0</v>
      </c>
      <c r="Q11" s="5">
        <v>0</v>
      </c>
      <c r="R11" s="5">
        <f>'Travel Phasings'!F68</f>
        <v>0</v>
      </c>
      <c r="S11" s="16">
        <f>SUM(C11:R11)</f>
        <v>14880.159999999996</v>
      </c>
      <c r="T11" s="69"/>
      <c r="U11" s="2"/>
      <c r="V11" s="2"/>
      <c r="W11" s="2"/>
      <c r="X11" s="2"/>
      <c r="Y11" s="2"/>
      <c r="Z11" s="2"/>
      <c r="AA11" s="2"/>
      <c r="AB11" s="2"/>
      <c r="AC11" s="2"/>
      <c r="AD11" s="2"/>
      <c r="AE11"/>
    </row>
    <row r="12" spans="1:31" ht="15.5" x14ac:dyDescent="0.35">
      <c r="A12" s="6" t="s">
        <v>22</v>
      </c>
      <c r="B12" s="2" t="s">
        <v>12</v>
      </c>
      <c r="C12" s="5">
        <v>387</v>
      </c>
      <c r="D12" s="5">
        <v>386.19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16">
        <v>0</v>
      </c>
      <c r="O12" s="16">
        <f t="shared" si="0"/>
        <v>773.19</v>
      </c>
      <c r="P12" s="5">
        <v>0</v>
      </c>
      <c r="Q12" s="5">
        <v>0</v>
      </c>
      <c r="R12" s="5">
        <v>0</v>
      </c>
      <c r="S12" s="16">
        <v>0</v>
      </c>
      <c r="T12" s="69"/>
      <c r="U12" s="2"/>
      <c r="V12" s="2"/>
      <c r="W12" s="2"/>
      <c r="X12" s="2"/>
      <c r="Y12" s="2"/>
      <c r="Z12" s="2"/>
      <c r="AA12" s="2"/>
      <c r="AB12" s="2"/>
      <c r="AC12" s="2"/>
      <c r="AD12" s="2"/>
      <c r="AE12"/>
    </row>
    <row r="13" spans="1:31" ht="15.5" x14ac:dyDescent="0.35">
      <c r="A13" s="6" t="s">
        <v>19</v>
      </c>
      <c r="B13" s="2" t="s">
        <v>93</v>
      </c>
      <c r="C13" s="5">
        <v>0</v>
      </c>
      <c r="D13" s="5">
        <v>0</v>
      </c>
      <c r="E13" s="5">
        <v>0</v>
      </c>
      <c r="F13" s="5">
        <f>SUM(C13:E13)</f>
        <v>0</v>
      </c>
      <c r="G13" s="5">
        <v>0</v>
      </c>
      <c r="H13" s="5">
        <v>0</v>
      </c>
      <c r="I13" s="5">
        <f t="shared" ref="I13:I19" si="7">SUM(F13:H13)</f>
        <v>0</v>
      </c>
      <c r="J13" s="5">
        <f t="shared" ref="J13:J19" si="8">SUM(G13:I13)</f>
        <v>0</v>
      </c>
      <c r="K13" s="5">
        <f t="shared" ref="K13:K19" si="9">SUM(H13:J13)</f>
        <v>0</v>
      </c>
      <c r="L13" s="5">
        <v>0</v>
      </c>
      <c r="M13" s="5">
        <v>0</v>
      </c>
      <c r="N13" s="16">
        <v>635</v>
      </c>
      <c r="O13" s="16">
        <f t="shared" si="0"/>
        <v>635</v>
      </c>
      <c r="P13" s="5">
        <v>0</v>
      </c>
      <c r="Q13" s="5">
        <v>0</v>
      </c>
      <c r="R13" s="5">
        <v>0</v>
      </c>
      <c r="S13" s="16">
        <f t="shared" si="1"/>
        <v>1270</v>
      </c>
      <c r="T13" s="69"/>
      <c r="U13" s="2"/>
      <c r="V13" s="2"/>
      <c r="W13" s="2"/>
      <c r="X13" s="2"/>
      <c r="Y13" s="2"/>
      <c r="Z13" s="2"/>
      <c r="AA13" s="2"/>
      <c r="AB13" s="2"/>
      <c r="AC13" s="2"/>
      <c r="AD13" s="2"/>
      <c r="AE13"/>
    </row>
    <row r="14" spans="1:31" ht="15.5" x14ac:dyDescent="0.35">
      <c r="A14" s="6" t="s">
        <v>97</v>
      </c>
      <c r="B14" s="2" t="s">
        <v>95</v>
      </c>
      <c r="C14" s="5">
        <v>0</v>
      </c>
      <c r="D14" s="5">
        <v>0</v>
      </c>
      <c r="E14" s="5">
        <v>0</v>
      </c>
      <c r="F14" s="5">
        <f>SUM(C14:E14)</f>
        <v>0</v>
      </c>
      <c r="G14" s="5">
        <v>0</v>
      </c>
      <c r="H14" s="5">
        <v>0</v>
      </c>
      <c r="I14" s="5">
        <v>60.5</v>
      </c>
      <c r="J14" s="5">
        <v>0</v>
      </c>
      <c r="K14" s="5">
        <v>0</v>
      </c>
      <c r="L14" s="5">
        <v>0</v>
      </c>
      <c r="M14" s="5">
        <v>0</v>
      </c>
      <c r="N14" s="16">
        <v>0</v>
      </c>
      <c r="O14" s="16">
        <f t="shared" si="0"/>
        <v>60.5</v>
      </c>
      <c r="P14" s="5">
        <v>0</v>
      </c>
      <c r="Q14" s="5">
        <v>0</v>
      </c>
      <c r="R14" s="5">
        <v>0</v>
      </c>
      <c r="S14" s="16">
        <v>0</v>
      </c>
      <c r="T14" s="69"/>
      <c r="U14" s="2"/>
      <c r="V14" s="2"/>
      <c r="W14" s="2"/>
      <c r="X14" s="2"/>
      <c r="Y14" s="2"/>
      <c r="Z14" s="2"/>
      <c r="AA14" s="2"/>
      <c r="AB14" s="2"/>
      <c r="AC14" s="2"/>
      <c r="AD14" s="2"/>
      <c r="AE14"/>
    </row>
    <row r="15" spans="1:31" ht="15.5" x14ac:dyDescent="0.35">
      <c r="A15" s="6" t="s">
        <v>98</v>
      </c>
      <c r="B15" s="2" t="s">
        <v>23</v>
      </c>
      <c r="C15" s="5">
        <v>0</v>
      </c>
      <c r="D15" s="5">
        <v>40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6">
        <v>0</v>
      </c>
      <c r="O15" s="16">
        <f t="shared" si="0"/>
        <v>40</v>
      </c>
      <c r="P15" s="5">
        <v>0</v>
      </c>
      <c r="Q15" s="5">
        <v>40</v>
      </c>
      <c r="R15" s="5">
        <v>0</v>
      </c>
      <c r="S15" s="16">
        <v>40</v>
      </c>
      <c r="T15" s="69"/>
      <c r="U15" s="2"/>
      <c r="V15" s="2"/>
      <c r="W15" s="2"/>
      <c r="X15" s="2"/>
      <c r="Y15" s="2"/>
      <c r="Z15" s="2"/>
      <c r="AA15" s="2"/>
      <c r="AB15" s="2"/>
      <c r="AC15" s="2"/>
      <c r="AD15" s="2"/>
      <c r="AE15"/>
    </row>
    <row r="16" spans="1:31" ht="15.5" x14ac:dyDescent="0.35">
      <c r="A16" s="6" t="s">
        <v>99</v>
      </c>
      <c r="B16" s="2" t="s">
        <v>165</v>
      </c>
      <c r="C16" s="5">
        <v>0</v>
      </c>
      <c r="D16" s="5">
        <v>0</v>
      </c>
      <c r="E16" s="5">
        <v>0</v>
      </c>
      <c r="F16" s="5">
        <v>550</v>
      </c>
      <c r="G16" s="5">
        <v>0</v>
      </c>
      <c r="H16" s="5">
        <v>0</v>
      </c>
      <c r="I16" s="5">
        <v>0</v>
      </c>
      <c r="J16" s="5">
        <f t="shared" si="8"/>
        <v>0</v>
      </c>
      <c r="K16" s="5">
        <f t="shared" si="9"/>
        <v>0</v>
      </c>
      <c r="L16" s="5">
        <v>0</v>
      </c>
      <c r="M16" s="5">
        <v>0</v>
      </c>
      <c r="N16" s="16">
        <v>0</v>
      </c>
      <c r="O16" s="16">
        <f t="shared" si="0"/>
        <v>550</v>
      </c>
      <c r="P16" s="5">
        <v>0</v>
      </c>
      <c r="Q16" s="5">
        <v>0</v>
      </c>
      <c r="R16" s="5">
        <v>0</v>
      </c>
      <c r="S16" s="16">
        <v>0</v>
      </c>
      <c r="T16" s="69"/>
      <c r="U16" s="2"/>
      <c r="V16" s="2"/>
      <c r="W16" s="2"/>
      <c r="X16" s="2"/>
      <c r="Y16" s="2"/>
      <c r="Z16" s="2"/>
      <c r="AA16" s="2"/>
      <c r="AB16" s="2"/>
      <c r="AC16" s="2"/>
      <c r="AD16" s="2"/>
      <c r="AE16"/>
    </row>
    <row r="17" spans="1:31" ht="15.5" x14ac:dyDescent="0.35">
      <c r="A17" s="6" t="s">
        <v>100</v>
      </c>
      <c r="B17" s="2" t="s">
        <v>163</v>
      </c>
      <c r="C17" s="5">
        <v>0</v>
      </c>
      <c r="D17" s="5">
        <v>0</v>
      </c>
      <c r="E17" s="5">
        <v>0</v>
      </c>
      <c r="F17" s="5">
        <v>880.9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16">
        <v>0</v>
      </c>
      <c r="O17" s="16">
        <f t="shared" si="0"/>
        <v>880.9</v>
      </c>
      <c r="P17" s="5">
        <v>0</v>
      </c>
      <c r="Q17" s="5">
        <v>0</v>
      </c>
      <c r="R17" s="5">
        <v>0</v>
      </c>
      <c r="S17" s="16">
        <v>0</v>
      </c>
      <c r="T17" s="69"/>
      <c r="U17" s="2"/>
      <c r="V17" s="2"/>
      <c r="W17" s="2"/>
      <c r="X17" s="2"/>
      <c r="Y17" s="2"/>
      <c r="Z17" s="2"/>
      <c r="AA17" s="2"/>
      <c r="AB17" s="2"/>
      <c r="AC17" s="2"/>
      <c r="AD17" s="2"/>
      <c r="AE17"/>
    </row>
    <row r="18" spans="1:31" ht="15.5" x14ac:dyDescent="0.35">
      <c r="A18" s="6" t="s">
        <v>101</v>
      </c>
      <c r="B18" s="2" t="s">
        <v>96</v>
      </c>
      <c r="C18" s="5">
        <v>0</v>
      </c>
      <c r="D18" s="5">
        <v>0</v>
      </c>
      <c r="E18" s="5">
        <v>0</v>
      </c>
      <c r="F18" s="5">
        <f>SUM(C18:E18)</f>
        <v>0</v>
      </c>
      <c r="G18" s="5">
        <f t="shared" ref="G18:H19" si="10">SUM(D18:F18)</f>
        <v>0</v>
      </c>
      <c r="H18" s="5">
        <f t="shared" si="10"/>
        <v>0</v>
      </c>
      <c r="I18" s="5">
        <f t="shared" si="7"/>
        <v>0</v>
      </c>
      <c r="J18" s="5">
        <f t="shared" si="8"/>
        <v>0</v>
      </c>
      <c r="K18" s="5">
        <f t="shared" si="9"/>
        <v>0</v>
      </c>
      <c r="L18" s="5">
        <v>0</v>
      </c>
      <c r="M18" s="5">
        <v>0</v>
      </c>
      <c r="N18" s="16">
        <v>0</v>
      </c>
      <c r="O18" s="16">
        <f t="shared" si="0"/>
        <v>0</v>
      </c>
      <c r="P18" s="5">
        <v>0</v>
      </c>
      <c r="Q18" s="5">
        <v>0</v>
      </c>
      <c r="R18" s="5">
        <v>0</v>
      </c>
      <c r="S18" s="16">
        <f>SUM(F18:R18)</f>
        <v>0</v>
      </c>
      <c r="T18" s="69"/>
      <c r="U18" s="2"/>
      <c r="V18" s="2"/>
      <c r="W18" s="2"/>
      <c r="X18" s="2"/>
      <c r="Y18" s="2"/>
      <c r="Z18" s="2"/>
      <c r="AA18" s="2"/>
      <c r="AB18" s="2"/>
      <c r="AC18" s="2"/>
      <c r="AD18" s="2"/>
      <c r="AE18"/>
    </row>
    <row r="19" spans="1:31" ht="15.5" x14ac:dyDescent="0.35">
      <c r="A19" s="6" t="s">
        <v>102</v>
      </c>
      <c r="B19" s="2" t="s">
        <v>94</v>
      </c>
      <c r="C19" s="5">
        <v>0</v>
      </c>
      <c r="D19" s="5">
        <v>0</v>
      </c>
      <c r="E19" s="5">
        <v>0</v>
      </c>
      <c r="F19" s="5">
        <f>SUM(C19:E19)</f>
        <v>0</v>
      </c>
      <c r="G19" s="5">
        <f t="shared" si="10"/>
        <v>0</v>
      </c>
      <c r="H19" s="5">
        <f t="shared" si="10"/>
        <v>0</v>
      </c>
      <c r="I19" s="5">
        <f t="shared" si="7"/>
        <v>0</v>
      </c>
      <c r="J19" s="5">
        <f t="shared" si="8"/>
        <v>0</v>
      </c>
      <c r="K19" s="5">
        <f t="shared" si="9"/>
        <v>0</v>
      </c>
      <c r="L19" s="5">
        <v>0</v>
      </c>
      <c r="M19" s="5">
        <v>0</v>
      </c>
      <c r="N19" s="16">
        <v>0</v>
      </c>
      <c r="O19" s="16">
        <f t="shared" si="0"/>
        <v>0</v>
      </c>
      <c r="P19" s="5">
        <v>0</v>
      </c>
      <c r="Q19" s="5">
        <v>0</v>
      </c>
      <c r="R19" s="5">
        <v>0</v>
      </c>
      <c r="S19" s="16">
        <f>SUM(F19:R19)</f>
        <v>0</v>
      </c>
      <c r="T19" s="69"/>
      <c r="U19" s="2"/>
      <c r="V19" s="2"/>
      <c r="W19" s="2"/>
      <c r="X19" s="2"/>
      <c r="Y19" s="2"/>
      <c r="Z19" s="2"/>
      <c r="AA19" s="2"/>
      <c r="AB19" s="2"/>
      <c r="AC19" s="2"/>
      <c r="AD19" s="2"/>
      <c r="AE19"/>
    </row>
    <row r="20" spans="1:31" ht="15.5" x14ac:dyDescent="0.35">
      <c r="A20" s="6" t="s">
        <v>194</v>
      </c>
      <c r="B20" s="2" t="s">
        <v>197</v>
      </c>
      <c r="C20" s="5"/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6">
        <v>0</v>
      </c>
      <c r="O20" s="16">
        <f t="shared" si="0"/>
        <v>0</v>
      </c>
      <c r="P20" s="5">
        <v>0</v>
      </c>
      <c r="Q20" s="5">
        <v>0</v>
      </c>
      <c r="R20" s="5">
        <v>0</v>
      </c>
      <c r="S20" s="16">
        <v>0</v>
      </c>
      <c r="T20" s="69"/>
      <c r="U20" s="2"/>
      <c r="V20" s="2"/>
      <c r="W20" s="2"/>
      <c r="X20" s="2"/>
      <c r="Y20" s="2"/>
      <c r="Z20" s="2"/>
      <c r="AA20" s="2"/>
      <c r="AB20" s="2"/>
      <c r="AC20" s="2"/>
      <c r="AD20" s="2"/>
      <c r="AE20"/>
    </row>
    <row r="21" spans="1:31" ht="15.5" x14ac:dyDescent="0.35">
      <c r="A21" s="6" t="s">
        <v>195</v>
      </c>
      <c r="B21" s="2" t="s">
        <v>198</v>
      </c>
      <c r="C21" s="5">
        <v>10</v>
      </c>
      <c r="D21" s="5">
        <v>10</v>
      </c>
      <c r="E21" s="5">
        <v>10</v>
      </c>
      <c r="F21" s="5">
        <v>10</v>
      </c>
      <c r="G21" s="5">
        <v>10</v>
      </c>
      <c r="H21" s="5">
        <v>10</v>
      </c>
      <c r="I21" s="5">
        <v>10</v>
      </c>
      <c r="J21" s="5">
        <v>10</v>
      </c>
      <c r="K21" s="5">
        <v>10</v>
      </c>
      <c r="L21" s="5">
        <v>10</v>
      </c>
      <c r="M21" s="5">
        <v>10</v>
      </c>
      <c r="N21" s="16">
        <v>10</v>
      </c>
      <c r="O21" s="16">
        <f t="shared" si="0"/>
        <v>120</v>
      </c>
      <c r="P21" s="5">
        <v>0</v>
      </c>
      <c r="Q21" s="5">
        <v>0</v>
      </c>
      <c r="R21" s="5">
        <v>0</v>
      </c>
      <c r="S21" s="16">
        <f t="shared" ref="S21" si="11">SUM(F21:R21)</f>
        <v>210</v>
      </c>
      <c r="T21" s="69"/>
      <c r="U21" s="2"/>
      <c r="V21" s="2"/>
      <c r="W21" s="2"/>
      <c r="X21" s="2"/>
      <c r="Y21" s="2"/>
      <c r="Z21" s="2"/>
      <c r="AA21" s="2"/>
      <c r="AB21" s="2"/>
      <c r="AC21" s="2"/>
      <c r="AD21" s="2"/>
      <c r="AE21"/>
    </row>
    <row r="22" spans="1:31" ht="15.5" x14ac:dyDescent="0.35">
      <c r="A22" s="6" t="s">
        <v>196</v>
      </c>
      <c r="B22" s="2" t="s">
        <v>114</v>
      </c>
      <c r="C22" s="5">
        <v>80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16">
        <v>0</v>
      </c>
      <c r="O22" s="16">
        <f t="shared" si="0"/>
        <v>80</v>
      </c>
      <c r="P22" s="5">
        <v>0</v>
      </c>
      <c r="Q22" s="5">
        <v>0</v>
      </c>
      <c r="R22" s="5">
        <v>0</v>
      </c>
      <c r="S22" s="16">
        <v>0</v>
      </c>
      <c r="T22" s="69"/>
      <c r="U22" s="2"/>
      <c r="V22" s="2"/>
      <c r="W22" s="2"/>
      <c r="X22" s="2"/>
      <c r="Y22" s="2"/>
      <c r="Z22" s="2"/>
      <c r="AA22" s="2"/>
      <c r="AB22" s="2"/>
      <c r="AC22" s="2"/>
      <c r="AD22" s="2"/>
      <c r="AE22"/>
    </row>
    <row r="23" spans="1:31" ht="15.5" x14ac:dyDescent="0.35">
      <c r="A23" s="70" t="s">
        <v>161</v>
      </c>
      <c r="B23" s="2"/>
      <c r="C23" s="4">
        <f t="shared" ref="C23:O23" si="12">SUM(C6:C22)</f>
        <v>477</v>
      </c>
      <c r="D23" s="4">
        <f t="shared" si="12"/>
        <v>820.46</v>
      </c>
      <c r="E23" s="4">
        <f t="shared" si="12"/>
        <v>922.2</v>
      </c>
      <c r="F23" s="4">
        <f t="shared" si="12"/>
        <v>1950.17</v>
      </c>
      <c r="G23" s="4">
        <f t="shared" si="12"/>
        <v>1115.3699999999999</v>
      </c>
      <c r="H23" s="4">
        <f t="shared" si="12"/>
        <v>539.74</v>
      </c>
      <c r="I23" s="4">
        <f t="shared" si="12"/>
        <v>670.6</v>
      </c>
      <c r="J23" s="4">
        <f t="shared" si="12"/>
        <v>1099.67</v>
      </c>
      <c r="K23" s="4">
        <f t="shared" si="12"/>
        <v>316.87</v>
      </c>
      <c r="L23" s="4">
        <f t="shared" si="12"/>
        <v>454.27</v>
      </c>
      <c r="M23" s="4">
        <f t="shared" si="12"/>
        <v>1496.71</v>
      </c>
      <c r="N23" s="17">
        <f t="shared" si="12"/>
        <v>1313.6100000000001</v>
      </c>
      <c r="O23" s="17">
        <f t="shared" si="12"/>
        <v>11176.669999999998</v>
      </c>
      <c r="P23" s="5">
        <v>0</v>
      </c>
      <c r="Q23" s="5">
        <f t="shared" ref="Q23:R23" si="13">SUM(Q6:Q19)</f>
        <v>40</v>
      </c>
      <c r="R23" s="5">
        <f t="shared" si="13"/>
        <v>84</v>
      </c>
      <c r="S23" s="16">
        <v>124</v>
      </c>
      <c r="T23" s="69"/>
      <c r="U23" s="2"/>
      <c r="V23" s="2"/>
      <c r="W23" s="2"/>
      <c r="X23" s="2"/>
      <c r="Y23" s="2"/>
      <c r="Z23" s="2"/>
      <c r="AA23" s="2"/>
      <c r="AB23" s="2"/>
      <c r="AC23" s="2"/>
      <c r="AD23" s="2"/>
      <c r="AE23"/>
    </row>
    <row r="24" spans="1:31" ht="15.5" x14ac:dyDescent="0.35">
      <c r="A24" s="6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1" x14ac:dyDescent="0.3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31" x14ac:dyDescent="0.3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31" x14ac:dyDescent="0.3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31" x14ac:dyDescent="0.3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31" x14ac:dyDescent="0.35">
      <c r="A29" s="3" t="s">
        <v>26</v>
      </c>
      <c r="B29" s="3" t="s">
        <v>27</v>
      </c>
      <c r="C29" s="3" t="s">
        <v>28</v>
      </c>
      <c r="D29" s="3" t="s">
        <v>29</v>
      </c>
      <c r="E29" s="3" t="s">
        <v>30</v>
      </c>
      <c r="F29" s="3" t="s">
        <v>31</v>
      </c>
      <c r="G29" s="3" t="s">
        <v>32</v>
      </c>
      <c r="H29" s="3" t="s">
        <v>33</v>
      </c>
      <c r="I29" s="3" t="s">
        <v>34</v>
      </c>
      <c r="J29" s="3" t="s">
        <v>35</v>
      </c>
      <c r="K29" s="14" t="s">
        <v>91</v>
      </c>
      <c r="L29" s="8"/>
      <c r="M29" s="8"/>
      <c r="N29" s="8"/>
      <c r="O29" s="8"/>
      <c r="P29" s="8"/>
      <c r="Q29" s="8"/>
    </row>
    <row r="30" spans="1:31" x14ac:dyDescent="0.35">
      <c r="A30" s="13">
        <v>2022</v>
      </c>
      <c r="B30" s="13">
        <v>2022</v>
      </c>
      <c r="C30" s="13">
        <v>2022</v>
      </c>
      <c r="D30" s="13">
        <v>2022</v>
      </c>
      <c r="E30" s="13">
        <v>2022</v>
      </c>
      <c r="F30" s="13">
        <v>2022</v>
      </c>
      <c r="G30" s="13">
        <v>2022</v>
      </c>
      <c r="H30" s="13">
        <v>2022</v>
      </c>
      <c r="I30" s="13">
        <v>2022</v>
      </c>
      <c r="J30" s="13">
        <v>2022</v>
      </c>
      <c r="K30" s="20">
        <v>2022</v>
      </c>
      <c r="L30" s="8"/>
      <c r="M30" s="8"/>
      <c r="N30" s="8"/>
      <c r="O30" s="8"/>
      <c r="P30" s="8"/>
      <c r="Q30" s="8"/>
    </row>
    <row r="31" spans="1:3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15"/>
      <c r="L31" s="8"/>
      <c r="M31" s="8"/>
      <c r="N31" s="8"/>
      <c r="O31" s="8"/>
      <c r="P31" s="8"/>
      <c r="Y31" s="33"/>
      <c r="AD31" s="27"/>
      <c r="AE31"/>
    </row>
    <row r="32" spans="1:31" x14ac:dyDescent="0.35">
      <c r="A32" s="5">
        <v>80</v>
      </c>
      <c r="B32" s="5">
        <v>84.28</v>
      </c>
      <c r="C32" s="5">
        <v>0</v>
      </c>
      <c r="D32" s="5">
        <v>0</v>
      </c>
      <c r="E32" s="5">
        <v>85</v>
      </c>
      <c r="F32" s="5">
        <v>0</v>
      </c>
      <c r="G32" s="5">
        <v>85</v>
      </c>
      <c r="H32" s="5">
        <v>0</v>
      </c>
      <c r="I32" s="5">
        <v>85</v>
      </c>
      <c r="J32" s="5">
        <v>0</v>
      </c>
      <c r="K32" s="16">
        <f t="shared" ref="K32:K48" ca="1" si="14">SUM(A32:N32)</f>
        <v>503.28</v>
      </c>
      <c r="L32" s="8"/>
      <c r="M32" s="8"/>
      <c r="N32" s="8"/>
      <c r="O32" s="8"/>
      <c r="P32" s="8"/>
      <c r="Q32" s="8"/>
    </row>
    <row r="33" spans="1:17" x14ac:dyDescent="0.35">
      <c r="A33" s="5">
        <v>0</v>
      </c>
      <c r="B33" s="5">
        <v>0</v>
      </c>
      <c r="C33" s="5">
        <v>0</v>
      </c>
      <c r="D33" s="5">
        <v>0</v>
      </c>
      <c r="E33" s="5">
        <v>0</v>
      </c>
      <c r="F33" s="5">
        <v>1050</v>
      </c>
      <c r="G33" s="5">
        <v>0</v>
      </c>
      <c r="H33" s="5">
        <v>0</v>
      </c>
      <c r="I33" s="5">
        <v>0</v>
      </c>
      <c r="J33" s="5">
        <v>0</v>
      </c>
      <c r="K33" s="16">
        <f t="shared" ca="1" si="14"/>
        <v>1050</v>
      </c>
      <c r="L33" s="8"/>
      <c r="M33" s="8"/>
      <c r="N33" s="8"/>
      <c r="O33" s="8"/>
      <c r="P33" s="8"/>
      <c r="Q33" s="8"/>
    </row>
    <row r="34" spans="1:17" x14ac:dyDescent="0.35">
      <c r="A34" s="5">
        <v>0</v>
      </c>
      <c r="B34" s="5">
        <v>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16">
        <f t="shared" ca="1" si="14"/>
        <v>50</v>
      </c>
      <c r="L34" s="8"/>
      <c r="M34" s="8"/>
      <c r="N34" s="8"/>
      <c r="O34" s="8"/>
      <c r="P34" s="8"/>
      <c r="Q34" s="8"/>
    </row>
    <row r="35" spans="1:17" x14ac:dyDescent="0.35">
      <c r="A35" s="5">
        <v>0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16">
        <f t="shared" ca="1" si="14"/>
        <v>0</v>
      </c>
      <c r="L35" s="8"/>
      <c r="M35" s="8"/>
      <c r="N35" s="8"/>
      <c r="O35" s="8"/>
      <c r="P35" s="8"/>
      <c r="Q35" s="8"/>
    </row>
    <row r="36" spans="1:17" x14ac:dyDescent="0.35">
      <c r="A36" s="5">
        <v>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16">
        <f t="shared" ca="1" si="14"/>
        <v>0</v>
      </c>
      <c r="L36" s="8"/>
      <c r="M36" s="8"/>
      <c r="N36" s="8"/>
      <c r="O36" s="8"/>
      <c r="P36" s="8"/>
      <c r="Q36" s="8"/>
    </row>
    <row r="37" spans="1:17" x14ac:dyDescent="0.35">
      <c r="A37" s="5">
        <v>331.95</v>
      </c>
      <c r="B37" s="5">
        <v>0</v>
      </c>
      <c r="C37" s="5">
        <v>0</v>
      </c>
      <c r="D37" s="5">
        <v>0</v>
      </c>
      <c r="E37" s="5">
        <v>300</v>
      </c>
      <c r="F37" s="5">
        <v>100</v>
      </c>
      <c r="G37" s="5">
        <v>100</v>
      </c>
      <c r="H37" s="5">
        <v>945.45</v>
      </c>
      <c r="I37" s="5">
        <v>1460.6</v>
      </c>
      <c r="J37" s="5">
        <v>945.45</v>
      </c>
      <c r="K37" s="16">
        <f t="shared" ca="1" si="14"/>
        <v>7099.7999999999993</v>
      </c>
      <c r="L37" s="8"/>
      <c r="M37" s="8"/>
      <c r="N37" s="8"/>
      <c r="O37" s="8"/>
      <c r="P37" s="8"/>
      <c r="Q37" s="8"/>
    </row>
    <row r="38" spans="1:17" x14ac:dyDescent="0.35">
      <c r="A38" s="5">
        <v>0</v>
      </c>
      <c r="B38" s="5">
        <v>339.91</v>
      </c>
      <c r="C38" s="5">
        <v>0</v>
      </c>
      <c r="D38" s="5">
        <v>0</v>
      </c>
      <c r="E38" s="5">
        <v>150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16">
        <f t="shared" ca="1" si="14"/>
        <v>489.91</v>
      </c>
      <c r="L38" s="8"/>
      <c r="M38" s="8"/>
      <c r="N38" s="8"/>
      <c r="O38" s="8"/>
      <c r="P38" s="8"/>
      <c r="Q38" s="8"/>
    </row>
    <row r="39" spans="1:17" x14ac:dyDescent="0.35">
      <c r="A39" s="5">
        <v>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650</v>
      </c>
      <c r="K39" s="16">
        <f t="shared" ca="1" si="14"/>
        <v>650</v>
      </c>
      <c r="L39" s="8"/>
      <c r="M39" s="8"/>
      <c r="N39" s="8"/>
      <c r="O39" s="8"/>
      <c r="P39" s="8"/>
      <c r="Q39" s="8"/>
    </row>
    <row r="40" spans="1:17" x14ac:dyDescent="0.35">
      <c r="A40" s="5">
        <v>0</v>
      </c>
      <c r="B40" s="5">
        <v>0</v>
      </c>
      <c r="C40" s="5">
        <v>0</v>
      </c>
      <c r="D40" s="5">
        <v>0</v>
      </c>
      <c r="E40" s="5">
        <v>60.5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16">
        <f t="shared" ca="1" si="14"/>
        <v>60.5</v>
      </c>
      <c r="L40" s="8"/>
      <c r="M40" s="8"/>
      <c r="N40" s="8"/>
      <c r="O40" s="8"/>
      <c r="P40" s="8"/>
      <c r="Q40" s="8"/>
    </row>
    <row r="41" spans="1:17" x14ac:dyDescent="0.35">
      <c r="A41" s="5">
        <v>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16">
        <f t="shared" ca="1" si="14"/>
        <v>60</v>
      </c>
      <c r="L41" s="8"/>
      <c r="M41" s="8"/>
      <c r="N41" s="8"/>
      <c r="O41" s="8"/>
      <c r="P41" s="8"/>
      <c r="Q41" s="8"/>
    </row>
    <row r="42" spans="1:17" x14ac:dyDescent="0.35">
      <c r="A42" s="5">
        <v>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16">
        <f t="shared" ca="1" si="14"/>
        <v>80</v>
      </c>
      <c r="L42" s="8"/>
      <c r="M42" s="8"/>
      <c r="N42" s="8"/>
      <c r="O42" s="8"/>
      <c r="P42" s="8"/>
      <c r="Q42" s="8"/>
    </row>
    <row r="43" spans="1:17" x14ac:dyDescent="0.35">
      <c r="A43" s="5">
        <v>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16">
        <f t="shared" ca="1" si="14"/>
        <v>0</v>
      </c>
      <c r="L43" s="8"/>
      <c r="M43" s="8"/>
      <c r="N43" s="8"/>
      <c r="O43" s="8"/>
      <c r="P43" s="8"/>
      <c r="Q43" s="8"/>
    </row>
    <row r="44" spans="1:17" x14ac:dyDescent="0.35">
      <c r="A44" s="5">
        <v>0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16">
        <f t="shared" ca="1" si="14"/>
        <v>0</v>
      </c>
      <c r="L44" s="8"/>
      <c r="M44" s="8"/>
      <c r="N44" s="8"/>
      <c r="O44" s="8"/>
      <c r="P44" s="8"/>
      <c r="Q44" s="8"/>
    </row>
    <row r="45" spans="1:17" x14ac:dyDescent="0.35">
      <c r="A45" s="5">
        <v>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16">
        <f t="shared" ca="1" si="14"/>
        <v>0</v>
      </c>
      <c r="L45" s="8"/>
      <c r="M45" s="8"/>
      <c r="N45" s="8"/>
      <c r="O45" s="8"/>
      <c r="P45" s="8"/>
      <c r="Q45" s="8"/>
    </row>
    <row r="46" spans="1:17" x14ac:dyDescent="0.35">
      <c r="A46" s="5">
        <v>3553.5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16">
        <f t="shared" ca="1" si="14"/>
        <v>0</v>
      </c>
      <c r="L46" s="8"/>
      <c r="M46" s="8"/>
      <c r="N46" s="8"/>
      <c r="O46" s="8"/>
      <c r="P46" s="8"/>
      <c r="Q46" s="8"/>
    </row>
    <row r="47" spans="1:17" x14ac:dyDescent="0.35">
      <c r="A47" s="5">
        <v>13.25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16">
        <f t="shared" ca="1" si="14"/>
        <v>0</v>
      </c>
      <c r="L47" s="8"/>
      <c r="M47" s="8"/>
      <c r="N47" s="8"/>
      <c r="O47" s="8"/>
      <c r="P47" s="8"/>
      <c r="Q47" s="8"/>
    </row>
    <row r="48" spans="1:17" x14ac:dyDescent="0.35">
      <c r="A48" s="5">
        <v>80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16">
        <f t="shared" ca="1" si="14"/>
        <v>0</v>
      </c>
      <c r="L48" s="8"/>
      <c r="M48" s="8"/>
      <c r="N48" s="8"/>
      <c r="O48" s="8"/>
      <c r="P48" s="8"/>
      <c r="Q48" s="8"/>
    </row>
    <row r="49" spans="1:17" x14ac:dyDescent="0.35">
      <c r="A49" s="4">
        <f t="shared" ref="A49:J49" si="15">SUM(A32:A45)</f>
        <v>411.95</v>
      </c>
      <c r="B49" s="4">
        <f t="shared" si="15"/>
        <v>474.19000000000005</v>
      </c>
      <c r="C49" s="4">
        <f t="shared" si="15"/>
        <v>0</v>
      </c>
      <c r="D49" s="4">
        <f t="shared" si="15"/>
        <v>0</v>
      </c>
      <c r="E49" s="4">
        <f t="shared" si="15"/>
        <v>595.5</v>
      </c>
      <c r="F49" s="4">
        <f t="shared" si="15"/>
        <v>1150</v>
      </c>
      <c r="G49" s="4">
        <f t="shared" si="15"/>
        <v>185</v>
      </c>
      <c r="H49" s="4">
        <f t="shared" si="15"/>
        <v>945.45</v>
      </c>
      <c r="I49" s="4">
        <f t="shared" si="15"/>
        <v>1545.6</v>
      </c>
      <c r="J49" s="4">
        <f t="shared" si="15"/>
        <v>1595.45</v>
      </c>
      <c r="K49" s="17">
        <f ca="1">SUM(K32:K45)</f>
        <v>10043.49</v>
      </c>
      <c r="L49" s="8"/>
      <c r="M49" s="8"/>
      <c r="N49" s="8"/>
      <c r="O49" s="8"/>
      <c r="P49" s="8"/>
      <c r="Q49" s="8"/>
    </row>
    <row r="50" spans="1:17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</sheetData>
  <phoneticPr fontId="3" type="noConversion"/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A35E-1819-4C4E-979E-921BF8CB5569}">
  <dimension ref="A1:R22"/>
  <sheetViews>
    <sheetView workbookViewId="0">
      <selection activeCell="T22" sqref="T22"/>
    </sheetView>
  </sheetViews>
  <sheetFormatPr defaultRowHeight="12.5" x14ac:dyDescent="0.25"/>
  <cols>
    <col min="1" max="1" width="25.453125" style="36" customWidth="1"/>
    <col min="2" max="2" width="37.08984375" style="36" customWidth="1"/>
    <col min="3" max="5" width="8.7265625" style="36" customWidth="1"/>
    <col min="6" max="6" width="8.90625" style="36" bestFit="1" customWidth="1"/>
    <col min="7" max="17" width="8.7265625" style="36"/>
    <col min="18" max="18" width="9.90625" style="36" bestFit="1" customWidth="1"/>
    <col min="19" max="16384" width="8.7265625" style="36"/>
  </cols>
  <sheetData>
    <row r="1" spans="1:18" ht="13" x14ac:dyDescent="0.3">
      <c r="A1" s="34"/>
      <c r="B1" s="35"/>
      <c r="C1" s="35" t="s">
        <v>24</v>
      </c>
      <c r="D1" s="35" t="s">
        <v>187</v>
      </c>
      <c r="E1" s="35" t="s">
        <v>188</v>
      </c>
      <c r="F1" s="35" t="s">
        <v>27</v>
      </c>
      <c r="G1" s="35" t="s">
        <v>28</v>
      </c>
      <c r="H1" s="35" t="s">
        <v>29</v>
      </c>
      <c r="I1" s="35" t="s">
        <v>30</v>
      </c>
      <c r="J1" s="35" t="s">
        <v>31</v>
      </c>
      <c r="K1" s="35" t="s">
        <v>32</v>
      </c>
      <c r="L1" s="34" t="s">
        <v>33</v>
      </c>
      <c r="M1" s="34" t="s">
        <v>34</v>
      </c>
      <c r="N1" s="34" t="s">
        <v>35</v>
      </c>
      <c r="O1" s="34" t="s">
        <v>199</v>
      </c>
      <c r="P1" s="34" t="s">
        <v>25</v>
      </c>
      <c r="Q1" s="34" t="s">
        <v>26</v>
      </c>
      <c r="R1" s="34" t="s">
        <v>161</v>
      </c>
    </row>
    <row r="2" spans="1:18" ht="13" x14ac:dyDescent="0.3">
      <c r="A2" s="37" t="s">
        <v>0</v>
      </c>
      <c r="B2" s="38"/>
      <c r="C2" s="39">
        <v>2023</v>
      </c>
      <c r="D2" s="39">
        <v>2023</v>
      </c>
      <c r="E2" s="39">
        <v>2023</v>
      </c>
      <c r="F2" s="39">
        <v>2023</v>
      </c>
      <c r="G2" s="39">
        <v>2023</v>
      </c>
      <c r="H2" s="39">
        <v>2023</v>
      </c>
      <c r="I2" s="39">
        <v>2023</v>
      </c>
      <c r="J2" s="39">
        <v>2023</v>
      </c>
      <c r="K2" s="39">
        <v>2023</v>
      </c>
      <c r="L2" s="39">
        <v>2023</v>
      </c>
      <c r="M2" s="39">
        <v>2023</v>
      </c>
      <c r="N2" s="39">
        <v>2023</v>
      </c>
      <c r="O2" s="39">
        <v>2024</v>
      </c>
      <c r="P2" s="39">
        <v>2024</v>
      </c>
      <c r="Q2" s="39">
        <v>2024</v>
      </c>
      <c r="R2" s="38"/>
    </row>
    <row r="3" spans="1:18" ht="13" x14ac:dyDescent="0.3">
      <c r="A3" s="40"/>
      <c r="B3" s="35" t="s">
        <v>159</v>
      </c>
      <c r="C3" s="35"/>
      <c r="D3" s="35"/>
      <c r="E3" s="35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x14ac:dyDescent="0.25">
      <c r="A4" s="40" t="s">
        <v>14</v>
      </c>
      <c r="B4" s="38" t="s">
        <v>156</v>
      </c>
      <c r="C4" s="42">
        <v>0</v>
      </c>
      <c r="D4" s="42">
        <v>102</v>
      </c>
      <c r="E4" s="42">
        <v>0</v>
      </c>
      <c r="F4" s="42">
        <v>97.34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7">
        <v>0</v>
      </c>
      <c r="O4" s="42">
        <v>0</v>
      </c>
      <c r="P4" s="42">
        <v>0</v>
      </c>
      <c r="Q4" s="42">
        <v>0</v>
      </c>
      <c r="R4" s="42">
        <f t="shared" ref="R4:R21" si="0">SUM(C4:Q4)</f>
        <v>199.34</v>
      </c>
    </row>
    <row r="5" spans="1:18" x14ac:dyDescent="0.25">
      <c r="A5" s="40" t="s">
        <v>15</v>
      </c>
      <c r="B5" s="38" t="s">
        <v>7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7">
        <v>0</v>
      </c>
      <c r="O5" s="42">
        <v>0</v>
      </c>
      <c r="P5" s="42">
        <v>0</v>
      </c>
      <c r="Q5" s="42">
        <v>0</v>
      </c>
      <c r="R5" s="42">
        <f t="shared" si="0"/>
        <v>0</v>
      </c>
    </row>
    <row r="6" spans="1:18" x14ac:dyDescent="0.25">
      <c r="A6" s="40" t="s">
        <v>16</v>
      </c>
      <c r="B6" s="38" t="s">
        <v>8</v>
      </c>
      <c r="C6" s="42">
        <v>0</v>
      </c>
      <c r="D6" s="42">
        <v>0</v>
      </c>
      <c r="E6" s="42">
        <v>0</v>
      </c>
      <c r="F6" s="42">
        <v>30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7">
        <v>0</v>
      </c>
      <c r="O6" s="42">
        <v>0</v>
      </c>
      <c r="P6" s="42">
        <v>0</v>
      </c>
      <c r="Q6" s="42">
        <v>0</v>
      </c>
      <c r="R6" s="42">
        <f t="shared" si="0"/>
        <v>30</v>
      </c>
    </row>
    <row r="7" spans="1:18" ht="25" customHeight="1" x14ac:dyDescent="0.25">
      <c r="A7" s="40" t="s">
        <v>17</v>
      </c>
      <c r="B7" s="43" t="s">
        <v>9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7">
        <v>0</v>
      </c>
      <c r="O7" s="42">
        <v>0</v>
      </c>
      <c r="P7" s="42">
        <v>0</v>
      </c>
      <c r="Q7" s="42">
        <v>0</v>
      </c>
      <c r="R7" s="42">
        <f t="shared" si="0"/>
        <v>0</v>
      </c>
    </row>
    <row r="8" spans="1:18" ht="17.5" customHeight="1" x14ac:dyDescent="0.25">
      <c r="A8" s="40" t="s">
        <v>18</v>
      </c>
      <c r="B8" s="43" t="s">
        <v>10</v>
      </c>
      <c r="C8" s="42">
        <v>13.15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7">
        <v>0</v>
      </c>
      <c r="O8" s="42">
        <v>0</v>
      </c>
      <c r="P8" s="42">
        <v>0</v>
      </c>
      <c r="Q8" s="42">
        <v>0</v>
      </c>
      <c r="R8" s="42">
        <f t="shared" si="0"/>
        <v>13.15</v>
      </c>
    </row>
    <row r="9" spans="1:18" x14ac:dyDescent="0.25">
      <c r="A9" s="40" t="s">
        <v>155</v>
      </c>
      <c r="B9" s="38" t="s">
        <v>11</v>
      </c>
      <c r="C9" s="42">
        <v>0</v>
      </c>
      <c r="D9" s="42">
        <v>0</v>
      </c>
      <c r="E9" s="42">
        <v>0</v>
      </c>
      <c r="F9" s="42">
        <v>1649.68</v>
      </c>
      <c r="G9" s="42">
        <v>100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7">
        <v>0</v>
      </c>
      <c r="O9" s="42">
        <v>0</v>
      </c>
      <c r="P9" s="42">
        <v>0</v>
      </c>
      <c r="Q9" s="42">
        <v>0</v>
      </c>
      <c r="R9" s="42">
        <f t="shared" si="0"/>
        <v>1749.68</v>
      </c>
    </row>
    <row r="10" spans="1:18" x14ac:dyDescent="0.25">
      <c r="A10" s="40" t="s">
        <v>22</v>
      </c>
      <c r="B10" s="38" t="s">
        <v>12</v>
      </c>
      <c r="C10" s="42">
        <v>0</v>
      </c>
      <c r="D10" s="42">
        <v>494.92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7">
        <v>0</v>
      </c>
      <c r="O10" s="42">
        <v>0</v>
      </c>
      <c r="P10" s="42">
        <v>0</v>
      </c>
      <c r="Q10" s="42">
        <v>0</v>
      </c>
      <c r="R10" s="42">
        <f t="shared" si="0"/>
        <v>494.92</v>
      </c>
    </row>
    <row r="11" spans="1:18" x14ac:dyDescent="0.25">
      <c r="A11" s="40" t="s">
        <v>19</v>
      </c>
      <c r="B11" s="38" t="s">
        <v>93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7">
        <v>0</v>
      </c>
      <c r="O11" s="42">
        <v>0</v>
      </c>
      <c r="P11" s="42">
        <v>0</v>
      </c>
      <c r="Q11" s="42">
        <v>0</v>
      </c>
      <c r="R11" s="42">
        <f t="shared" si="0"/>
        <v>0</v>
      </c>
    </row>
    <row r="12" spans="1:18" x14ac:dyDescent="0.25">
      <c r="A12" s="40" t="s">
        <v>97</v>
      </c>
      <c r="B12" s="38" t="s">
        <v>95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7">
        <v>0</v>
      </c>
      <c r="O12" s="42">
        <v>0</v>
      </c>
      <c r="P12" s="42">
        <v>0</v>
      </c>
      <c r="Q12" s="42">
        <v>0</v>
      </c>
      <c r="R12" s="42">
        <f t="shared" si="0"/>
        <v>0</v>
      </c>
    </row>
    <row r="13" spans="1:18" x14ac:dyDescent="0.25">
      <c r="A13" s="40" t="s">
        <v>98</v>
      </c>
      <c r="B13" s="38" t="s">
        <v>23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7">
        <v>0</v>
      </c>
      <c r="O13" s="42">
        <v>0</v>
      </c>
      <c r="P13" s="42">
        <v>0</v>
      </c>
      <c r="Q13" s="42">
        <v>0</v>
      </c>
      <c r="R13" s="42">
        <f t="shared" si="0"/>
        <v>0</v>
      </c>
    </row>
    <row r="14" spans="1:18" x14ac:dyDescent="0.25">
      <c r="A14" s="40" t="s">
        <v>99</v>
      </c>
      <c r="B14" s="38" t="s">
        <v>165</v>
      </c>
      <c r="C14" s="42">
        <v>0</v>
      </c>
      <c r="D14" s="42">
        <v>0</v>
      </c>
      <c r="E14" s="42">
        <v>550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7">
        <v>0</v>
      </c>
      <c r="O14" s="42">
        <v>0</v>
      </c>
      <c r="P14" s="42">
        <v>0</v>
      </c>
      <c r="Q14" s="42">
        <v>0</v>
      </c>
      <c r="R14" s="42">
        <f t="shared" si="0"/>
        <v>550</v>
      </c>
    </row>
    <row r="15" spans="1:18" x14ac:dyDescent="0.25">
      <c r="A15" s="40" t="s">
        <v>100</v>
      </c>
      <c r="B15" s="38" t="s">
        <v>163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7">
        <v>0</v>
      </c>
      <c r="O15" s="42">
        <v>0</v>
      </c>
      <c r="P15" s="42">
        <v>0</v>
      </c>
      <c r="Q15" s="42">
        <v>0</v>
      </c>
      <c r="R15" s="42">
        <f t="shared" si="0"/>
        <v>0</v>
      </c>
    </row>
    <row r="16" spans="1:18" x14ac:dyDescent="0.25">
      <c r="A16" s="40" t="s">
        <v>101</v>
      </c>
      <c r="B16" s="38" t="s">
        <v>96</v>
      </c>
      <c r="C16" s="42">
        <v>0</v>
      </c>
      <c r="D16" s="42">
        <v>102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7">
        <v>0</v>
      </c>
      <c r="O16" s="42">
        <v>0</v>
      </c>
      <c r="P16" s="42">
        <v>0</v>
      </c>
      <c r="Q16" s="42">
        <v>0</v>
      </c>
      <c r="R16" s="42">
        <f t="shared" si="0"/>
        <v>102</v>
      </c>
    </row>
    <row r="17" spans="1:18" x14ac:dyDescent="0.25">
      <c r="A17" s="40" t="s">
        <v>102</v>
      </c>
      <c r="B17" s="38" t="s">
        <v>94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7">
        <v>0</v>
      </c>
      <c r="O17" s="42">
        <v>0</v>
      </c>
      <c r="P17" s="42">
        <v>0</v>
      </c>
      <c r="Q17" s="42">
        <v>0</v>
      </c>
      <c r="R17" s="42">
        <f t="shared" si="0"/>
        <v>0</v>
      </c>
    </row>
    <row r="18" spans="1:18" x14ac:dyDescent="0.25">
      <c r="A18" s="40" t="s">
        <v>190</v>
      </c>
      <c r="B18" s="38" t="s">
        <v>203</v>
      </c>
      <c r="C18" s="44">
        <v>3550</v>
      </c>
      <c r="D18" s="44">
        <v>0</v>
      </c>
      <c r="E18" s="42">
        <v>665.37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7">
        <v>0</v>
      </c>
      <c r="O18" s="42">
        <v>0</v>
      </c>
      <c r="P18" s="42">
        <v>0</v>
      </c>
      <c r="Q18" s="42">
        <v>0</v>
      </c>
      <c r="R18" s="42">
        <f t="shared" si="0"/>
        <v>4215.37</v>
      </c>
    </row>
    <row r="19" spans="1:18" x14ac:dyDescent="0.25">
      <c r="A19" s="40" t="s">
        <v>189</v>
      </c>
      <c r="B19" s="45" t="s">
        <v>191</v>
      </c>
      <c r="C19" s="44">
        <v>13.25</v>
      </c>
      <c r="D19" s="44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7">
        <v>0</v>
      </c>
      <c r="O19" s="42">
        <v>0</v>
      </c>
      <c r="P19" s="42">
        <v>0</v>
      </c>
      <c r="Q19" s="42">
        <v>0</v>
      </c>
      <c r="R19" s="42">
        <f t="shared" si="0"/>
        <v>13.25</v>
      </c>
    </row>
    <row r="20" spans="1:18" x14ac:dyDescent="0.25">
      <c r="A20" s="40" t="s">
        <v>196</v>
      </c>
      <c r="B20" s="45" t="s">
        <v>114</v>
      </c>
      <c r="C20" s="44">
        <v>80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7">
        <v>0</v>
      </c>
      <c r="O20" s="42">
        <v>0</v>
      </c>
      <c r="P20" s="42">
        <v>0</v>
      </c>
      <c r="Q20" s="42">
        <v>0</v>
      </c>
      <c r="R20" s="42">
        <f t="shared" si="0"/>
        <v>80</v>
      </c>
    </row>
    <row r="21" spans="1:18" ht="13" x14ac:dyDescent="0.3">
      <c r="A21" s="37" t="s">
        <v>105</v>
      </c>
      <c r="B21" s="38"/>
      <c r="C21" s="42">
        <f>SUM(C4:C20)</f>
        <v>3656.4</v>
      </c>
      <c r="D21" s="41">
        <f>SUM(D4:D20)</f>
        <v>698.92000000000007</v>
      </c>
      <c r="E21" s="41">
        <f>SUM(E4:E20)</f>
        <v>1215.3699999999999</v>
      </c>
      <c r="F21" s="41">
        <f>SUM(F4:F20)</f>
        <v>1777.02</v>
      </c>
      <c r="G21" s="41">
        <v>100</v>
      </c>
      <c r="H21" s="41">
        <v>0</v>
      </c>
      <c r="I21" s="41">
        <v>0</v>
      </c>
      <c r="J21" s="41">
        <v>0</v>
      </c>
      <c r="K21" s="41">
        <v>0</v>
      </c>
      <c r="L21" s="41">
        <f t="shared" ref="L21:Q21" si="1">SUM(L4:L20)</f>
        <v>0</v>
      </c>
      <c r="M21" s="41">
        <f t="shared" si="1"/>
        <v>0</v>
      </c>
      <c r="N21" s="48">
        <f t="shared" si="1"/>
        <v>0</v>
      </c>
      <c r="O21" s="41">
        <f t="shared" si="1"/>
        <v>0</v>
      </c>
      <c r="P21" s="42">
        <f t="shared" si="1"/>
        <v>0</v>
      </c>
      <c r="Q21" s="42">
        <f t="shared" si="1"/>
        <v>0</v>
      </c>
      <c r="R21" s="42">
        <f t="shared" si="0"/>
        <v>7447.7099999999991</v>
      </c>
    </row>
    <row r="22" spans="1:18" x14ac:dyDescent="0.25">
      <c r="A22" s="40"/>
      <c r="B22" s="38"/>
      <c r="C22" s="38"/>
      <c r="D22" s="38"/>
      <c r="E22" s="38"/>
      <c r="F22" s="4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 t="s">
        <v>216</v>
      </c>
      <c r="R22" s="42">
        <f>SUM(R4:R21)</f>
        <v>14895.419999999998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5094E-D5DE-4046-B286-24AFFEEBDEC2}">
  <dimension ref="A1:U82"/>
  <sheetViews>
    <sheetView tabSelected="1" topLeftCell="A30" zoomScale="85" zoomScaleNormal="85" workbookViewId="0">
      <selection activeCell="F23" sqref="F23"/>
    </sheetView>
  </sheetViews>
  <sheetFormatPr defaultRowHeight="14.5" x14ac:dyDescent="0.35"/>
  <cols>
    <col min="1" max="1" width="16.7265625" customWidth="1"/>
    <col min="2" max="2" width="15.08984375" style="21" customWidth="1"/>
    <col min="3" max="3" width="50.26953125" customWidth="1"/>
    <col min="4" max="4" width="39.1796875" customWidth="1"/>
    <col min="5" max="5" width="11.36328125" style="8" customWidth="1"/>
    <col min="6" max="6" width="12.08984375" style="8" customWidth="1"/>
    <col min="7" max="7" width="12.81640625" customWidth="1"/>
    <col min="8" max="8" width="11.7265625" style="28" customWidth="1"/>
    <col min="18" max="18" width="10.1796875" bestFit="1" customWidth="1"/>
  </cols>
  <sheetData>
    <row r="1" spans="1:7" x14ac:dyDescent="0.35">
      <c r="A1" t="s">
        <v>80</v>
      </c>
    </row>
    <row r="3" spans="1:7" x14ac:dyDescent="0.35">
      <c r="C3" s="36" t="s">
        <v>200</v>
      </c>
    </row>
    <row r="4" spans="1:7" x14ac:dyDescent="0.35">
      <c r="A4" t="s">
        <v>146</v>
      </c>
      <c r="B4" s="21" t="s">
        <v>143</v>
      </c>
      <c r="C4" t="s">
        <v>144</v>
      </c>
      <c r="D4" t="s">
        <v>145</v>
      </c>
      <c r="E4" s="19" t="s">
        <v>141</v>
      </c>
      <c r="F4" s="19"/>
      <c r="G4" s="11"/>
    </row>
    <row r="5" spans="1:7" ht="15.5" x14ac:dyDescent="0.35">
      <c r="A5" s="6" t="s">
        <v>41</v>
      </c>
      <c r="B5" s="22">
        <v>44967</v>
      </c>
      <c r="C5" s="9" t="s">
        <v>110</v>
      </c>
      <c r="D5" s="9" t="s">
        <v>36</v>
      </c>
      <c r="E5" s="8">
        <v>384.27</v>
      </c>
      <c r="G5" s="8"/>
    </row>
    <row r="6" spans="1:7" ht="15.5" x14ac:dyDescent="0.35">
      <c r="A6" s="6" t="s">
        <v>42</v>
      </c>
      <c r="B6" s="22">
        <v>44969</v>
      </c>
      <c r="C6" s="9" t="s">
        <v>112</v>
      </c>
      <c r="D6" s="9" t="s">
        <v>111</v>
      </c>
      <c r="E6" s="8">
        <v>0</v>
      </c>
      <c r="G6" s="8"/>
    </row>
    <row r="7" spans="1:7" ht="30" x14ac:dyDescent="0.35">
      <c r="A7" s="6" t="s">
        <v>43</v>
      </c>
      <c r="B7" s="22">
        <v>44972</v>
      </c>
      <c r="C7" s="9" t="s">
        <v>113</v>
      </c>
      <c r="D7" s="9" t="s">
        <v>36</v>
      </c>
      <c r="E7" s="8">
        <v>0</v>
      </c>
      <c r="G7" s="8"/>
    </row>
    <row r="8" spans="1:7" ht="15.5" x14ac:dyDescent="0.35">
      <c r="A8" s="6" t="s">
        <v>44</v>
      </c>
      <c r="B8" s="22">
        <v>44977</v>
      </c>
      <c r="C8" s="9" t="s">
        <v>37</v>
      </c>
      <c r="D8" s="9" t="s">
        <v>38</v>
      </c>
      <c r="E8" s="8">
        <v>0</v>
      </c>
      <c r="G8" s="8"/>
    </row>
    <row r="9" spans="1:7" ht="15.5" x14ac:dyDescent="0.35">
      <c r="A9" s="6" t="s">
        <v>53</v>
      </c>
      <c r="B9" s="22">
        <v>44975</v>
      </c>
      <c r="C9" s="23" t="s">
        <v>81</v>
      </c>
      <c r="D9" s="9" t="s">
        <v>109</v>
      </c>
      <c r="E9" s="8">
        <v>0</v>
      </c>
      <c r="G9" s="8"/>
    </row>
    <row r="10" spans="1:7" ht="15.5" x14ac:dyDescent="0.35">
      <c r="A10" s="6"/>
      <c r="B10" s="22"/>
      <c r="C10" s="9"/>
      <c r="D10" s="18" t="s">
        <v>91</v>
      </c>
      <c r="E10" s="19">
        <f>SUM(E5:E9)</f>
        <v>384.27</v>
      </c>
      <c r="F10" s="19"/>
      <c r="G10" s="8"/>
    </row>
    <row r="11" spans="1:7" ht="15.5" x14ac:dyDescent="0.35">
      <c r="A11" s="6" t="s">
        <v>54</v>
      </c>
      <c r="B11" s="22">
        <v>44986</v>
      </c>
      <c r="C11" s="9" t="s">
        <v>154</v>
      </c>
      <c r="D11" s="9" t="s">
        <v>36</v>
      </c>
      <c r="E11" s="8">
        <v>0</v>
      </c>
      <c r="G11" s="8"/>
    </row>
    <row r="12" spans="1:7" ht="15.5" x14ac:dyDescent="0.35">
      <c r="A12" s="6" t="s">
        <v>55</v>
      </c>
      <c r="B12" s="22">
        <v>44986</v>
      </c>
      <c r="C12" s="9" t="s">
        <v>39</v>
      </c>
      <c r="D12" s="9" t="s">
        <v>40</v>
      </c>
      <c r="E12" s="8">
        <v>0</v>
      </c>
      <c r="G12" s="8"/>
    </row>
    <row r="13" spans="1:7" ht="15.5" x14ac:dyDescent="0.35">
      <c r="A13" s="6" t="s">
        <v>56</v>
      </c>
      <c r="B13" s="22">
        <v>44986</v>
      </c>
      <c r="C13" s="9" t="s">
        <v>114</v>
      </c>
      <c r="D13" s="9" t="s">
        <v>115</v>
      </c>
      <c r="E13" s="8">
        <v>80</v>
      </c>
      <c r="G13" s="8"/>
    </row>
    <row r="14" spans="1:7" ht="15.5" x14ac:dyDescent="0.35">
      <c r="A14" s="6" t="s">
        <v>57</v>
      </c>
      <c r="B14" s="22">
        <v>45004</v>
      </c>
      <c r="C14" s="9" t="s">
        <v>116</v>
      </c>
      <c r="D14" s="9" t="s">
        <v>117</v>
      </c>
      <c r="E14" s="8">
        <v>377.23</v>
      </c>
      <c r="G14" s="8"/>
    </row>
    <row r="15" spans="1:7" ht="15.5" x14ac:dyDescent="0.35">
      <c r="A15" s="6" t="s">
        <v>58</v>
      </c>
      <c r="B15" s="22">
        <v>45011</v>
      </c>
      <c r="C15" s="23" t="s">
        <v>106</v>
      </c>
      <c r="D15" s="9" t="s">
        <v>82</v>
      </c>
      <c r="E15" s="8">
        <v>370.97</v>
      </c>
      <c r="G15" s="8"/>
    </row>
    <row r="16" spans="1:7" ht="15.5" x14ac:dyDescent="0.35">
      <c r="A16" s="6"/>
      <c r="B16" s="22"/>
      <c r="C16" s="9"/>
      <c r="D16" s="18" t="s">
        <v>91</v>
      </c>
      <c r="E16" s="19">
        <f>SUM(E11:E15)</f>
        <v>828.2</v>
      </c>
      <c r="F16" s="19"/>
      <c r="G16" s="8"/>
    </row>
    <row r="17" spans="1:21" ht="15.5" x14ac:dyDescent="0.35">
      <c r="A17" s="6" t="s">
        <v>59</v>
      </c>
      <c r="B17" s="22">
        <v>45025</v>
      </c>
      <c r="C17" s="9" t="s">
        <v>118</v>
      </c>
      <c r="D17" s="9" t="s">
        <v>36</v>
      </c>
      <c r="E17" s="8">
        <v>0</v>
      </c>
      <c r="G17" s="8"/>
    </row>
    <row r="18" spans="1:21" ht="30" x14ac:dyDescent="0.35">
      <c r="A18" s="6" t="s">
        <v>60</v>
      </c>
      <c r="B18" s="22">
        <v>45032</v>
      </c>
      <c r="C18" s="9" t="s">
        <v>119</v>
      </c>
      <c r="D18" s="9" t="s">
        <v>45</v>
      </c>
      <c r="E18" s="8">
        <v>0</v>
      </c>
      <c r="G18" s="8"/>
    </row>
    <row r="19" spans="1:21" ht="15.5" x14ac:dyDescent="0.35">
      <c r="A19" s="6" t="s">
        <v>61</v>
      </c>
      <c r="B19" s="22">
        <v>45040</v>
      </c>
      <c r="C19" s="9" t="s">
        <v>121</v>
      </c>
      <c r="D19" s="9" t="s">
        <v>120</v>
      </c>
      <c r="E19" s="8">
        <v>0</v>
      </c>
      <c r="G19" s="8"/>
    </row>
    <row r="20" spans="1:21" ht="15" x14ac:dyDescent="0.35">
      <c r="B20" s="31">
        <v>45041</v>
      </c>
      <c r="C20" s="32" t="s">
        <v>46</v>
      </c>
      <c r="D20" s="32" t="s">
        <v>36</v>
      </c>
      <c r="E20" s="8">
        <v>384.27</v>
      </c>
      <c r="F20" s="19"/>
      <c r="G20" s="8"/>
    </row>
    <row r="21" spans="1:21" ht="16" customHeight="1" x14ac:dyDescent="0.35">
      <c r="B21" s="29">
        <v>45041</v>
      </c>
      <c r="C21" s="30" t="s">
        <v>47</v>
      </c>
      <c r="D21" s="30" t="s">
        <v>48</v>
      </c>
      <c r="E21" s="19"/>
      <c r="G21" s="8"/>
    </row>
    <row r="22" spans="1:21" ht="23.5" customHeight="1" x14ac:dyDescent="0.35">
      <c r="A22" s="6"/>
      <c r="B22" s="22"/>
      <c r="C22" s="9"/>
      <c r="D22" s="18" t="s">
        <v>91</v>
      </c>
      <c r="E22" s="19">
        <f>SUM(E17:E21)</f>
        <v>384.27</v>
      </c>
      <c r="F22" s="19"/>
      <c r="G22" s="8"/>
    </row>
    <row r="23" spans="1:21" ht="46.5" customHeight="1" x14ac:dyDescent="0.35">
      <c r="A23" s="6" t="s">
        <v>62</v>
      </c>
      <c r="B23" s="22">
        <v>45051</v>
      </c>
      <c r="C23" s="9" t="s">
        <v>136</v>
      </c>
      <c r="D23" s="9" t="s">
        <v>137</v>
      </c>
      <c r="E23" s="8">
        <v>0</v>
      </c>
      <c r="G23" s="8"/>
    </row>
    <row r="24" spans="1:21" ht="39.75" customHeight="1" x14ac:dyDescent="0.35">
      <c r="A24" s="6" t="s">
        <v>63</v>
      </c>
      <c r="B24" s="22">
        <v>45053</v>
      </c>
      <c r="C24" s="9" t="s">
        <v>138</v>
      </c>
      <c r="D24" s="9" t="s">
        <v>49</v>
      </c>
      <c r="E24" s="8">
        <v>0</v>
      </c>
      <c r="G24" s="8"/>
    </row>
    <row r="25" spans="1:21" ht="39.75" customHeight="1" x14ac:dyDescent="0.35">
      <c r="A25" s="1"/>
      <c r="B25" s="22" t="s">
        <v>205</v>
      </c>
      <c r="C25" s="9" t="s">
        <v>186</v>
      </c>
      <c r="D25" s="9" t="s">
        <v>206</v>
      </c>
      <c r="E25" s="8">
        <v>651.20000000000005</v>
      </c>
      <c r="G25" s="8"/>
    </row>
    <row r="26" spans="1:21" ht="15" x14ac:dyDescent="0.35">
      <c r="B26" s="22" t="s">
        <v>28</v>
      </c>
      <c r="C26" s="23" t="s">
        <v>108</v>
      </c>
      <c r="D26" s="9"/>
      <c r="E26" s="8">
        <v>0</v>
      </c>
      <c r="G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10"/>
    </row>
    <row r="27" spans="1:21" ht="30" x14ac:dyDescent="0.35">
      <c r="A27" s="6" t="s">
        <v>64</v>
      </c>
      <c r="B27" s="22">
        <v>45066</v>
      </c>
      <c r="C27" s="9" t="s">
        <v>122</v>
      </c>
      <c r="D27" s="9" t="s">
        <v>50</v>
      </c>
      <c r="E27" s="8">
        <v>0</v>
      </c>
      <c r="G27" s="8"/>
    </row>
    <row r="28" spans="1:21" ht="15.5" x14ac:dyDescent="0.35">
      <c r="A28" s="6" t="s">
        <v>211</v>
      </c>
      <c r="B28" s="22">
        <v>45075</v>
      </c>
      <c r="C28" s="9" t="s">
        <v>207</v>
      </c>
      <c r="D28" s="9" t="s">
        <v>208</v>
      </c>
      <c r="E28" s="8">
        <v>384.27</v>
      </c>
      <c r="G28" s="8"/>
    </row>
    <row r="29" spans="1:21" ht="30" x14ac:dyDescent="0.35">
      <c r="A29" s="6" t="s">
        <v>65</v>
      </c>
      <c r="B29" s="22">
        <v>45077</v>
      </c>
      <c r="C29" s="9" t="s">
        <v>123</v>
      </c>
      <c r="D29" s="9" t="s">
        <v>50</v>
      </c>
      <c r="E29" s="8">
        <v>0</v>
      </c>
      <c r="G29" s="8"/>
    </row>
    <row r="30" spans="1:21" ht="15.5" x14ac:dyDescent="0.35">
      <c r="A30" s="6"/>
      <c r="B30" s="22"/>
      <c r="C30" s="9"/>
      <c r="D30" s="18" t="s">
        <v>91</v>
      </c>
      <c r="E30" s="19">
        <f>SUM(E23:E29)</f>
        <v>1035.47</v>
      </c>
      <c r="F30" s="19"/>
      <c r="G30" s="8"/>
    </row>
    <row r="31" spans="1:21" ht="15.5" x14ac:dyDescent="0.35">
      <c r="A31" s="6" t="s">
        <v>66</v>
      </c>
      <c r="B31" s="22">
        <v>45095</v>
      </c>
      <c r="C31" s="9" t="s">
        <v>124</v>
      </c>
      <c r="D31" s="9" t="s">
        <v>36</v>
      </c>
      <c r="E31" s="8">
        <v>222.87</v>
      </c>
      <c r="G31" s="8"/>
    </row>
    <row r="32" spans="1:21" ht="30" x14ac:dyDescent="0.35">
      <c r="A32" s="6" t="s">
        <v>67</v>
      </c>
      <c r="B32" s="22">
        <v>45107</v>
      </c>
      <c r="C32" s="9" t="s">
        <v>153</v>
      </c>
      <c r="D32" s="9" t="s">
        <v>36</v>
      </c>
      <c r="E32" s="8">
        <v>222.87</v>
      </c>
      <c r="G32" s="8"/>
    </row>
    <row r="33" spans="1:7" ht="15.5" x14ac:dyDescent="0.35">
      <c r="A33" s="6"/>
      <c r="B33" s="22"/>
      <c r="C33" s="9"/>
      <c r="D33" s="18" t="s">
        <v>91</v>
      </c>
      <c r="E33" s="19">
        <f>SUM(E31:E32)</f>
        <v>445.74</v>
      </c>
      <c r="F33" s="19"/>
      <c r="G33" s="8"/>
    </row>
    <row r="34" spans="1:7" ht="15.5" x14ac:dyDescent="0.35">
      <c r="A34" s="6" t="s">
        <v>67</v>
      </c>
      <c r="B34" s="22">
        <v>45109</v>
      </c>
      <c r="C34" s="9" t="s">
        <v>126</v>
      </c>
      <c r="D34" s="9" t="s">
        <v>125</v>
      </c>
      <c r="E34" s="8">
        <v>0</v>
      </c>
      <c r="G34" s="8"/>
    </row>
    <row r="35" spans="1:7" ht="15.5" x14ac:dyDescent="0.35">
      <c r="A35" s="6" t="s">
        <v>68</v>
      </c>
      <c r="B35" s="22">
        <v>45113</v>
      </c>
      <c r="C35" s="9" t="s">
        <v>139</v>
      </c>
      <c r="D35" s="9" t="s">
        <v>36</v>
      </c>
      <c r="E35" s="8">
        <v>222.87</v>
      </c>
      <c r="G35" s="8"/>
    </row>
    <row r="36" spans="1:7" ht="15.5" x14ac:dyDescent="0.35">
      <c r="A36" s="6" t="s">
        <v>69</v>
      </c>
      <c r="B36" s="22" t="s">
        <v>30</v>
      </c>
      <c r="C36" s="23" t="s">
        <v>107</v>
      </c>
      <c r="D36" s="9" t="s">
        <v>83</v>
      </c>
      <c r="E36" s="8">
        <v>377.23</v>
      </c>
      <c r="G36" s="8"/>
    </row>
    <row r="37" spans="1:7" ht="15.5" x14ac:dyDescent="0.35">
      <c r="A37" s="6"/>
      <c r="B37" s="22"/>
      <c r="C37" s="9"/>
      <c r="D37" s="18" t="s">
        <v>91</v>
      </c>
      <c r="E37" s="19">
        <f>SUM(E34:E36)</f>
        <v>600.1</v>
      </c>
      <c r="F37" s="19"/>
      <c r="G37" s="8"/>
    </row>
    <row r="38" spans="1:7" ht="15.5" x14ac:dyDescent="0.35">
      <c r="A38" s="6"/>
      <c r="B38" s="22"/>
      <c r="C38" s="9"/>
      <c r="D38" s="18"/>
      <c r="E38" s="8">
        <v>0</v>
      </c>
      <c r="F38" s="19"/>
      <c r="G38" s="8"/>
    </row>
    <row r="39" spans="1:7" ht="15.5" x14ac:dyDescent="0.35">
      <c r="A39" s="6" t="s">
        <v>70</v>
      </c>
      <c r="B39" s="22">
        <v>45147</v>
      </c>
      <c r="C39" s="9" t="s">
        <v>150</v>
      </c>
      <c r="D39" s="9" t="s">
        <v>36</v>
      </c>
      <c r="E39" s="8">
        <v>222.87</v>
      </c>
      <c r="G39" s="8"/>
    </row>
    <row r="40" spans="1:7" ht="15.5" x14ac:dyDescent="0.35">
      <c r="A40" s="6" t="s">
        <v>71</v>
      </c>
      <c r="B40" s="22">
        <v>45156</v>
      </c>
      <c r="C40" s="9" t="s">
        <v>127</v>
      </c>
      <c r="D40" s="9" t="s">
        <v>125</v>
      </c>
      <c r="E40" s="8">
        <v>0</v>
      </c>
      <c r="G40" s="8"/>
    </row>
    <row r="41" spans="1:7" ht="30" x14ac:dyDescent="0.35">
      <c r="A41" s="6" t="s">
        <v>215</v>
      </c>
      <c r="B41" s="22" t="s">
        <v>212</v>
      </c>
      <c r="C41" s="9" t="s">
        <v>213</v>
      </c>
      <c r="D41" s="9" t="s">
        <v>214</v>
      </c>
      <c r="E41" s="8">
        <v>766.8</v>
      </c>
      <c r="G41" s="8"/>
    </row>
    <row r="42" spans="1:7" ht="15.5" x14ac:dyDescent="0.35">
      <c r="A42" s="6" t="s">
        <v>72</v>
      </c>
      <c r="B42" s="22">
        <v>45158</v>
      </c>
      <c r="C42" s="9" t="s">
        <v>128</v>
      </c>
      <c r="D42" s="9" t="s">
        <v>125</v>
      </c>
      <c r="E42" s="8">
        <v>0</v>
      </c>
      <c r="G42" s="8"/>
    </row>
    <row r="43" spans="1:7" ht="15.5" x14ac:dyDescent="0.35">
      <c r="A43" s="6"/>
      <c r="B43" s="22"/>
      <c r="C43" s="9"/>
      <c r="D43" s="18" t="s">
        <v>91</v>
      </c>
      <c r="E43" s="19">
        <f>SUM(E38:E42)</f>
        <v>989.67</v>
      </c>
      <c r="F43" s="19"/>
      <c r="G43" s="8"/>
    </row>
    <row r="44" spans="1:7" ht="15.5" x14ac:dyDescent="0.35">
      <c r="A44" s="6" t="s">
        <v>73</v>
      </c>
      <c r="B44" s="22">
        <v>45172</v>
      </c>
      <c r="C44" s="9" t="s">
        <v>129</v>
      </c>
      <c r="D44" s="9" t="s">
        <v>36</v>
      </c>
      <c r="E44" s="8">
        <v>0</v>
      </c>
      <c r="G44" s="8"/>
    </row>
    <row r="45" spans="1:7" ht="15.5" x14ac:dyDescent="0.35">
      <c r="A45" s="6" t="s">
        <v>74</v>
      </c>
      <c r="B45" s="22">
        <v>45180</v>
      </c>
      <c r="C45" s="9" t="s">
        <v>130</v>
      </c>
      <c r="D45" s="23" t="s">
        <v>204</v>
      </c>
      <c r="E45" s="8">
        <v>0</v>
      </c>
      <c r="G45" s="8"/>
    </row>
    <row r="46" spans="1:7" ht="15.5" x14ac:dyDescent="0.35">
      <c r="A46" s="6" t="s">
        <v>75</v>
      </c>
      <c r="B46" s="22">
        <v>45179</v>
      </c>
      <c r="C46" s="9" t="s">
        <v>131</v>
      </c>
      <c r="D46" s="9" t="s">
        <v>36</v>
      </c>
      <c r="E46" s="8">
        <v>222.87</v>
      </c>
      <c r="G46" s="8"/>
    </row>
    <row r="47" spans="1:7" ht="15.5" x14ac:dyDescent="0.35">
      <c r="A47" s="6" t="s">
        <v>76</v>
      </c>
      <c r="B47" s="22" t="s">
        <v>32</v>
      </c>
      <c r="C47" s="23" t="s">
        <v>108</v>
      </c>
      <c r="D47" s="9"/>
      <c r="E47" s="8">
        <v>0</v>
      </c>
      <c r="G47" s="8"/>
    </row>
    <row r="48" spans="1:7" ht="15.5" x14ac:dyDescent="0.35">
      <c r="A48" s="6"/>
      <c r="B48" s="22"/>
      <c r="C48" s="9"/>
      <c r="D48" s="18" t="s">
        <v>91</v>
      </c>
      <c r="E48" s="19">
        <f>SUM(E44:E47)</f>
        <v>222.87</v>
      </c>
      <c r="F48" s="19"/>
      <c r="G48" s="8"/>
    </row>
    <row r="49" spans="1:7" ht="30" x14ac:dyDescent="0.35">
      <c r="A49" s="6" t="s">
        <v>77</v>
      </c>
      <c r="B49" s="22">
        <v>45220</v>
      </c>
      <c r="C49" s="9" t="s">
        <v>149</v>
      </c>
      <c r="D49" s="23" t="s">
        <v>204</v>
      </c>
      <c r="E49" s="8">
        <v>0</v>
      </c>
      <c r="G49" s="8"/>
    </row>
    <row r="50" spans="1:7" ht="15.5" x14ac:dyDescent="0.35">
      <c r="A50" s="6" t="s">
        <v>78</v>
      </c>
      <c r="B50" s="22">
        <v>45221</v>
      </c>
      <c r="C50" s="9" t="s">
        <v>132</v>
      </c>
      <c r="D50" s="9" t="s">
        <v>51</v>
      </c>
      <c r="E50" s="8">
        <v>384.27</v>
      </c>
      <c r="G50" s="8"/>
    </row>
    <row r="51" spans="1:7" ht="15.5" x14ac:dyDescent="0.35">
      <c r="A51" s="6"/>
      <c r="B51" s="22"/>
      <c r="C51" s="9"/>
      <c r="D51" s="18" t="s">
        <v>91</v>
      </c>
      <c r="E51" s="19">
        <f>SUM(E49:E50)</f>
        <v>384.27</v>
      </c>
      <c r="F51" s="19"/>
      <c r="G51" s="8"/>
    </row>
    <row r="52" spans="1:7" ht="15.5" x14ac:dyDescent="0.35">
      <c r="A52" s="6" t="s">
        <v>79</v>
      </c>
      <c r="B52" s="22">
        <v>45241</v>
      </c>
      <c r="C52" s="9" t="s">
        <v>133</v>
      </c>
      <c r="D52" s="9" t="s">
        <v>36</v>
      </c>
      <c r="E52" s="8">
        <v>222.87</v>
      </c>
      <c r="G52" s="8"/>
    </row>
    <row r="53" spans="1:7" ht="15.5" customHeight="1" x14ac:dyDescent="0.35">
      <c r="A53" s="6" t="s">
        <v>85</v>
      </c>
      <c r="B53" s="22">
        <v>45249</v>
      </c>
      <c r="C53" s="9" t="s">
        <v>183</v>
      </c>
      <c r="D53" s="9" t="s">
        <v>36</v>
      </c>
      <c r="E53" s="8">
        <v>222.87</v>
      </c>
      <c r="G53" s="8"/>
    </row>
    <row r="54" spans="1:7" ht="15.5" x14ac:dyDescent="0.35">
      <c r="A54" s="6" t="s">
        <v>86</v>
      </c>
      <c r="B54" s="22" t="s">
        <v>34</v>
      </c>
      <c r="C54" s="23" t="s">
        <v>107</v>
      </c>
      <c r="D54" s="9" t="s">
        <v>82</v>
      </c>
      <c r="E54" s="8">
        <v>370.97</v>
      </c>
      <c r="G54" s="8"/>
    </row>
    <row r="55" spans="1:7" ht="30" x14ac:dyDescent="0.35">
      <c r="A55" s="6" t="s">
        <v>87</v>
      </c>
      <c r="B55" s="22">
        <v>45256</v>
      </c>
      <c r="C55" s="9" t="s">
        <v>152</v>
      </c>
      <c r="D55" s="9" t="s">
        <v>52</v>
      </c>
      <c r="E55" s="8">
        <v>0</v>
      </c>
      <c r="G55" s="8"/>
    </row>
    <row r="56" spans="1:7" ht="15.5" x14ac:dyDescent="0.35">
      <c r="A56" s="6"/>
      <c r="B56" s="22" t="s">
        <v>185</v>
      </c>
      <c r="C56" s="9" t="s">
        <v>186</v>
      </c>
      <c r="D56" s="9" t="s">
        <v>185</v>
      </c>
      <c r="E56" s="8">
        <v>670</v>
      </c>
      <c r="G56" s="8"/>
    </row>
    <row r="57" spans="1:7" ht="15.5" x14ac:dyDescent="0.35">
      <c r="A57" s="6"/>
      <c r="B57" s="22"/>
      <c r="C57" s="9"/>
      <c r="D57" s="18" t="s">
        <v>91</v>
      </c>
      <c r="E57" s="19">
        <f>SUM(E52:E56)</f>
        <v>1486.71</v>
      </c>
      <c r="F57" s="19"/>
      <c r="G57" s="8"/>
    </row>
    <row r="58" spans="1:7" ht="30" x14ac:dyDescent="0.35">
      <c r="A58" s="6" t="s">
        <v>88</v>
      </c>
      <c r="B58" s="22">
        <v>45261</v>
      </c>
      <c r="C58" s="9" t="s">
        <v>151</v>
      </c>
      <c r="D58" s="9" t="s">
        <v>36</v>
      </c>
      <c r="E58" s="8">
        <v>222.87</v>
      </c>
      <c r="G58" s="8"/>
    </row>
    <row r="59" spans="1:7" ht="15.5" x14ac:dyDescent="0.35">
      <c r="A59" s="6" t="s">
        <v>89</v>
      </c>
      <c r="B59" s="22">
        <v>45265</v>
      </c>
      <c r="C59" s="9" t="s">
        <v>134</v>
      </c>
      <c r="D59" s="9" t="s">
        <v>36</v>
      </c>
      <c r="E59" s="8">
        <v>222.87</v>
      </c>
      <c r="G59" s="8"/>
    </row>
    <row r="60" spans="1:7" ht="15.5" x14ac:dyDescent="0.35">
      <c r="A60" s="6" t="s">
        <v>90</v>
      </c>
      <c r="B60" s="22">
        <v>45270</v>
      </c>
      <c r="C60" s="9" t="s">
        <v>135</v>
      </c>
      <c r="D60" s="9" t="s">
        <v>36</v>
      </c>
      <c r="E60" s="19">
        <v>222.87</v>
      </c>
      <c r="G60" s="8"/>
    </row>
    <row r="61" spans="1:7" ht="15.5" x14ac:dyDescent="0.35">
      <c r="A61" s="6"/>
      <c r="B61" s="22"/>
      <c r="C61" s="9"/>
      <c r="D61" s="18" t="s">
        <v>91</v>
      </c>
      <c r="E61" s="19">
        <f>SUM(E58:E60)</f>
        <v>668.61</v>
      </c>
      <c r="F61" s="19"/>
      <c r="G61" s="8"/>
    </row>
    <row r="62" spans="1:7" ht="15.5" x14ac:dyDescent="0.35">
      <c r="A62" s="6"/>
      <c r="B62" s="22"/>
      <c r="C62" s="9"/>
      <c r="D62" s="18"/>
      <c r="E62" s="19">
        <f>SUM(E10+E16+E22+E30+E33+E37+E43+E48+E51+E57+E61)</f>
        <v>7430.1799999999985</v>
      </c>
      <c r="F62" s="19"/>
      <c r="G62" s="8"/>
    </row>
    <row r="63" spans="1:7" ht="15.5" x14ac:dyDescent="0.35">
      <c r="A63" s="6"/>
      <c r="B63" s="22"/>
      <c r="C63" s="9"/>
      <c r="D63" s="18"/>
      <c r="E63" s="19"/>
      <c r="F63" s="19"/>
      <c r="G63" s="8"/>
    </row>
    <row r="64" spans="1:7" ht="15.5" x14ac:dyDescent="0.35">
      <c r="A64" s="6"/>
      <c r="B64" s="22"/>
      <c r="C64" s="9"/>
      <c r="D64" s="18"/>
      <c r="E64" s="19"/>
      <c r="F64" s="19"/>
      <c r="G64" s="8"/>
    </row>
    <row r="65" spans="1:7" ht="15.5" x14ac:dyDescent="0.35">
      <c r="A65" s="6"/>
      <c r="B65" s="22"/>
      <c r="C65" s="9"/>
      <c r="D65" s="18"/>
      <c r="E65" s="8">
        <v>0</v>
      </c>
      <c r="F65" s="19"/>
      <c r="G65" s="8"/>
    </row>
    <row r="66" spans="1:7" ht="15.5" x14ac:dyDescent="0.35">
      <c r="A66" s="6" t="s">
        <v>147</v>
      </c>
      <c r="B66" s="22">
        <v>45323</v>
      </c>
      <c r="C66" s="9" t="s">
        <v>81</v>
      </c>
      <c r="D66" s="9" t="s">
        <v>140</v>
      </c>
      <c r="E66" s="8">
        <v>0</v>
      </c>
      <c r="F66" s="19"/>
      <c r="G66" s="8"/>
    </row>
    <row r="67" spans="1:7" ht="15.5" x14ac:dyDescent="0.35">
      <c r="A67" s="6"/>
      <c r="B67" s="22"/>
      <c r="C67" s="9"/>
      <c r="D67" s="18" t="s">
        <v>91</v>
      </c>
      <c r="E67" s="19"/>
      <c r="F67" s="19"/>
      <c r="G67" s="8"/>
    </row>
    <row r="68" spans="1:7" ht="15.5" x14ac:dyDescent="0.35">
      <c r="A68" s="6" t="s">
        <v>148</v>
      </c>
      <c r="B68" s="22">
        <v>45352</v>
      </c>
      <c r="C68" s="23" t="s">
        <v>84</v>
      </c>
      <c r="D68" s="9" t="s">
        <v>82</v>
      </c>
      <c r="E68" s="25">
        <v>385</v>
      </c>
      <c r="F68" s="19"/>
      <c r="G68" s="8"/>
    </row>
    <row r="69" spans="1:7" ht="15.5" x14ac:dyDescent="0.35">
      <c r="A69" s="6"/>
      <c r="D69" s="24" t="s">
        <v>91</v>
      </c>
      <c r="F69" s="26"/>
    </row>
    <row r="70" spans="1:7" ht="15.5" x14ac:dyDescent="0.35">
      <c r="A70" s="6"/>
      <c r="B70" s="22"/>
      <c r="C70" s="9"/>
      <c r="D70" s="9"/>
    </row>
    <row r="71" spans="1:7" ht="15.5" x14ac:dyDescent="0.35">
      <c r="A71" s="6"/>
      <c r="B71" s="22"/>
      <c r="C71" s="9"/>
      <c r="D71" s="9"/>
    </row>
    <row r="72" spans="1:7" ht="15.5" x14ac:dyDescent="0.35">
      <c r="A72" s="6"/>
      <c r="B72" s="22"/>
      <c r="C72" s="9"/>
      <c r="D72" s="9"/>
    </row>
    <row r="73" spans="1:7" ht="15.5" x14ac:dyDescent="0.35">
      <c r="A73" s="6"/>
      <c r="B73" s="22"/>
      <c r="C73" s="9"/>
      <c r="D73" s="9"/>
    </row>
    <row r="74" spans="1:7" ht="15.5" x14ac:dyDescent="0.35">
      <c r="A74" s="6"/>
      <c r="B74" s="22"/>
      <c r="C74" s="9"/>
      <c r="D74" s="9"/>
    </row>
    <row r="75" spans="1:7" ht="15.5" x14ac:dyDescent="0.35">
      <c r="A75" s="6"/>
      <c r="B75" s="22"/>
      <c r="C75" s="9"/>
      <c r="D75" s="9"/>
    </row>
    <row r="76" spans="1:7" ht="15.5" x14ac:dyDescent="0.35">
      <c r="A76" s="6"/>
      <c r="B76" s="22"/>
      <c r="C76" s="9"/>
      <c r="D76" s="9"/>
    </row>
    <row r="77" spans="1:7" ht="15.5" x14ac:dyDescent="0.35">
      <c r="A77" s="6"/>
      <c r="B77" s="22"/>
      <c r="C77" s="9"/>
      <c r="D77" s="9"/>
    </row>
    <row r="78" spans="1:7" ht="15.5" x14ac:dyDescent="0.35">
      <c r="A78" s="6"/>
      <c r="B78" s="22"/>
      <c r="C78" s="9"/>
      <c r="D78" s="9"/>
    </row>
    <row r="79" spans="1:7" ht="15.5" x14ac:dyDescent="0.35">
      <c r="A79" s="6"/>
      <c r="B79" s="22"/>
      <c r="C79" s="9"/>
      <c r="D79" s="9"/>
    </row>
    <row r="80" spans="1:7" ht="15.5" x14ac:dyDescent="0.35">
      <c r="A80" s="6"/>
      <c r="B80" s="22"/>
      <c r="C80" s="9"/>
      <c r="D80" s="9"/>
    </row>
    <row r="81" spans="1:4" ht="15.5" x14ac:dyDescent="0.35">
      <c r="A81" s="6"/>
      <c r="B81" s="22"/>
      <c r="C81" s="9"/>
      <c r="D81" s="9"/>
    </row>
    <row r="82" spans="1:4" ht="15.5" x14ac:dyDescent="0.35">
      <c r="A82" s="6"/>
      <c r="B82" s="22"/>
      <c r="C82" s="9"/>
      <c r="D82" s="9"/>
    </row>
  </sheetData>
  <phoneticPr fontId="3" type="noConversion"/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J U r V i a e a o K k A A A A 9 g A A A B I A H A B D b 2 5 m a W c v U G F j a 2 F n Z S 5 4 b W w g o h g A K K A U A A A A A A A A A A A A A A A A A A A A A A A A A A A A h Y 9 N C s I w G E S v U r J v / g S R k q a I W w u C K G 5 D G t t g + 1 W a 1 P R u L j y S V 7 C i V X c u 5 8 1 b z N y v N 5 E N T R 1 d T O d s C y l i m K L I g G 4 L C 2 W K e n + M F y i T Y q P 0 S Z U m G m V w y e C K F F X e n x N C Q g g 4 z H D b l Y R T y s g h X 2 9 1 Z R q F P r L 9 L 8 c W n F e g D Z J i / x o j O W a M 4 T n l m A o y Q Z F b + A p 8 3 P t s f 6 B Y 9 b X v O y M N x M u d I F M U 5 P 1 B P g B Q S w M E F A A C A A g A C J U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i V K 1 Y o i k e 4 D g A A A B E A A A A T A B w A R m 9 y b X V s Y X M v U 2 V j d G l v b j E u b S C i G A A o o B Q A A A A A A A A A A A A A A A A A A A A A A A A A A A A r T k 0 u y c z P U w i G 0 I b W A F B L A Q I t A B Q A A g A I A A i V K 1 Y m n m q C p A A A A P Y A A A A S A A A A A A A A A A A A A A A A A A A A A A B D b 2 5 m a W c v U G F j a 2 F n Z S 5 4 b W x Q S w E C L Q A U A A I A C A A I l S t W D 8 r p q 6 Q A A A D p A A A A E w A A A A A A A A A A A A A A A A D w A A A A W 0 N v b n R l b n R f V H l w Z X N d L n h t b F B L A Q I t A B Q A A g A I A A i V K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4 Y Z 8 / S l K T Z T q Y l I j K Y J p A A A A A A I A A A A A A B B m A A A A A Q A A I A A A A E C h r s R e Q q 9 C 3 g s f / B 8 E p 8 5 q t e i g U A 1 f 2 8 4 O J P r A + d Q + A A A A A A 6 A A A A A A g A A I A A A A I J W t 6 X m q M D W J j Z C t a A u u 8 N P i V X I a j B N B g 8 0 + H 8 V Y T n p U A A A A A U z j / M q 8 K 1 S O 2 E b 8 i U a f M G Z 8 b I l I m R C Q 5 l D v Z Z p a q f U D k Q q T Y G g o u 5 O R e H r x o K 7 Z c K Z A q g B Z r I V / y I z Z M j A 0 y 8 C F S E e / S A Y e t t L 0 e c o s k t y Q A A A A J S O E A w Q l T S Y y E f 3 n N p u X G G j O o / T p T h 9 E Y U i 8 A o i Y o 0 t n 6 t 0 g N Q O J h + 1 u D F n a M 1 t b B d b l J L u O g H y D R N x d 6 Y m f q A = < / D a t a M a s h u p > 
</file>

<file path=customXml/itemProps1.xml><?xml version="1.0" encoding="utf-8"?>
<ds:datastoreItem xmlns:ds="http://schemas.openxmlformats.org/officeDocument/2006/customXml" ds:itemID="{C15A4AAB-8BCE-478A-AF1C-C847D64E9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Operating Budget</vt:lpstr>
      <vt:lpstr>Commitment and Phasing Register</vt:lpstr>
      <vt:lpstr>Expenditure Register</vt:lpstr>
      <vt:lpstr>Travel Phasings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Grahams laptop</dc:creator>
  <cp:lastModifiedBy>Graham Thomas</cp:lastModifiedBy>
  <cp:lastPrinted>2023-01-27T10:24:39Z</cp:lastPrinted>
  <dcterms:created xsi:type="dcterms:W3CDTF">2022-07-20T04:35:25Z</dcterms:created>
  <dcterms:modified xsi:type="dcterms:W3CDTF">2023-05-26T23:36:25Z</dcterms:modified>
</cp:coreProperties>
</file>